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431" windowWidth="7695" windowHeight="7995" activeTab="0"/>
  </bookViews>
  <sheets>
    <sheet name="方案" sheetId="1" r:id="rId1"/>
  </sheets>
  <definedNames>
    <definedName name="_xlnm.Print_Area" localSheetId="0">'方案'!$A$1:$I$137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<sst xmlns="http://schemas.openxmlformats.org/spreadsheetml/2006/main" count="341" uniqueCount="118">
  <si>
    <t>北京齐家盛装饰装潢有限公司工程报价单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</si>
  <si>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</si>
  <si>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</si>
  <si>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</si>
  <si>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</si>
  <si>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</si>
  <si>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</si>
  <si>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</si>
  <si>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</si>
  <si>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</si>
  <si>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</si>
  <si>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㎡</t>
  </si>
  <si>
    <t>材料搬运费</t>
  </si>
  <si>
    <t>项</t>
  </si>
  <si>
    <t>乙方所购材料分类给各工种搬运的费用</t>
  </si>
  <si>
    <t>垃圾清运费</t>
  </si>
  <si>
    <t>编织袋、人工费、(运至小区物业指定地点.)</t>
  </si>
  <si>
    <t>机械损耗费</t>
  </si>
  <si>
    <t>锯片、钻头、滚刷、机械磨损修理等</t>
  </si>
  <si>
    <t>管理费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</si>
  <si>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</si>
  <si>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</si>
  <si>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</si>
  <si>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</si>
  <si>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所有为客户代购的商品一律不加价.</t>
  </si>
  <si>
    <t>以上所有项目及数量按实际发生量为准.</t>
  </si>
  <si>
    <t>房间每增加一种颜色的墙漆，增加200元.</t>
  </si>
  <si>
    <t xml:space="preserve">               甲方：</t>
  </si>
  <si>
    <t xml:space="preserve">             乙方：</t>
  </si>
  <si>
    <t>直接化管理，是公司付出人力成本之后取得的费用</t>
  </si>
  <si>
    <t>小计</t>
  </si>
  <si>
    <t>小计*8%</t>
  </si>
  <si>
    <t>小计*17%</t>
  </si>
  <si>
    <t>㎡</t>
  </si>
  <si>
    <t>毛利润</t>
  </si>
  <si>
    <t>此报价不含税金。</t>
  </si>
  <si>
    <t>合计</t>
  </si>
  <si>
    <t>m</t>
  </si>
  <si>
    <t>主材部分参考价</t>
  </si>
  <si>
    <t>铝扣板吊顶</t>
  </si>
  <si>
    <t>顶面刮腻子及刷漆</t>
  </si>
  <si>
    <t>地面贴砖</t>
  </si>
  <si>
    <t>墙面刮腻子及刷漆</t>
  </si>
  <si>
    <t>预算员： 陈振华          审核员：</t>
  </si>
  <si>
    <t>㎡</t>
  </si>
  <si>
    <t>樘</t>
  </si>
  <si>
    <t xml:space="preserve">                                                     32.5硅酸盐水泥钻牌、中砂水泥沙浆铺贴。不含找平、拉毛、及墙面处理。
(不含主材、勾缝剂) 
</t>
  </si>
  <si>
    <t>门及套</t>
  </si>
  <si>
    <t>六、</t>
  </si>
  <si>
    <t>七、</t>
  </si>
  <si>
    <t>八、</t>
  </si>
  <si>
    <t>九、</t>
  </si>
  <si>
    <t>32.5硅酸盐水泥（钻牌、华新、海螺）、中砂水泥沙浆铺贴。规格＜20CM、大于5CM的墙砖或菱形贴法。不含找平、拉毛、及墙面处理。(不含主材、勾缝剂) 修报价主材、勾缝剂业主自购</t>
  </si>
  <si>
    <t>十、</t>
  </si>
  <si>
    <t>十一、</t>
  </si>
  <si>
    <t>十二、</t>
  </si>
  <si>
    <t>批刮美巢易刮平腻子二至三遍，打磨平整。刷立邦金装五合一底漆一遍，面漆二遍。</t>
  </si>
  <si>
    <t>批刮美巢易刮平腻子二至三遍，打磨平整。刷立邦金装五合一底漆一遍，面漆二遍。不含特殊处理。</t>
  </si>
  <si>
    <t xml:space="preserve">实木复合烤漆门。                      
</t>
  </si>
  <si>
    <t xml:space="preserve">                                                   实木复合烤漆门。                      
</t>
  </si>
  <si>
    <t>此报价含电路（每个房间一个五孔插座、一个空调插座及灯线）</t>
  </si>
  <si>
    <t>地面铺砖</t>
  </si>
  <si>
    <t>踢脚线</t>
  </si>
  <si>
    <t>包窗套</t>
  </si>
  <si>
    <t>踢脚线</t>
  </si>
  <si>
    <t>公卫</t>
  </si>
  <si>
    <t>墙面防水</t>
  </si>
  <si>
    <t>地面防水</t>
  </si>
  <si>
    <t xml:space="preserve">拉毛 </t>
  </si>
  <si>
    <t>主卧</t>
  </si>
  <si>
    <t>主卫</t>
  </si>
  <si>
    <t>地面铺砖</t>
  </si>
  <si>
    <t>踢脚线</t>
  </si>
  <si>
    <t>次卧</t>
  </si>
  <si>
    <t>次卫</t>
  </si>
  <si>
    <t>墙面贴砖</t>
  </si>
  <si>
    <t>书房</t>
  </si>
  <si>
    <t>厨房</t>
  </si>
  <si>
    <t>墙面铺砖</t>
  </si>
  <si>
    <t>塑钢板吊顶</t>
  </si>
  <si>
    <t>走道</t>
  </si>
  <si>
    <t>1、地面清理，涂刷东方雨虹JSA101聚合物防水涂料3遍。如需找平，按找平费用另计。墙面上返300mm，4、按实际涂刷面积计算工程量</t>
  </si>
  <si>
    <t>轻钢龙骨做骨架,外封铝扣板.（面积含材料损耗）</t>
  </si>
  <si>
    <t>金秋特级大芯板衬底,饰面板饰面,实木线条收口.</t>
  </si>
  <si>
    <t>吊筋，木龙骨，塑钢板。</t>
  </si>
  <si>
    <t>龙牌轻钢龙骨,龙牌石膏板吊顶,石膏板拼接处留缝3-8mm,快粘粉或石膏粉填充牛皮纸或绷带粘缝处理.自攻钉刷防锈漆.吊顶须距离楼顶间隔不小于200mm,吊顶需开抽烟机管口.</t>
  </si>
  <si>
    <t>金秋特级大芯板衬底,(科技)饰面板饰面,实木线条收口.刷华润清漆,底漆四遍,面漆三遍。</t>
  </si>
  <si>
    <t>雨虹防水涂料。淋浴处防水高1800mm</t>
  </si>
  <si>
    <t>直线型石膏吊顶</t>
  </si>
  <si>
    <t>m</t>
  </si>
  <si>
    <t>批刮美巢易刮平腻子二至三遍，打磨平整。刷立邦金装五合一底漆一遍，面漆二遍。</t>
  </si>
  <si>
    <t>造型吊顶</t>
  </si>
  <si>
    <t xml:space="preserve">                                                                 轻钢龙骨、龙牌石膏板，石膏板拼接处留缝3-8mm,快粘粉或石膏粉填充，牛皮纸或绷带粘缝处理.自攻钉刷防锈漆。
</t>
  </si>
  <si>
    <t>铺地砖</t>
  </si>
  <si>
    <t>主卧阳台</t>
  </si>
  <si>
    <t>二 、客厅阳台</t>
  </si>
  <si>
    <t>五、</t>
  </si>
  <si>
    <t>四、 客房</t>
  </si>
  <si>
    <t>三 、 餐厅</t>
  </si>
  <si>
    <t>一、 客厅</t>
  </si>
  <si>
    <t>阳台</t>
  </si>
  <si>
    <t>十三、阳台</t>
  </si>
  <si>
    <t>十四、走道</t>
  </si>
  <si>
    <t>过门石</t>
  </si>
  <si>
    <t>过门石</t>
  </si>
  <si>
    <t>块</t>
  </si>
  <si>
    <t>丰镇黑大理石。</t>
  </si>
  <si>
    <t>块</t>
  </si>
  <si>
    <t>220.47*30*0.08=529.12（含砖管理费）</t>
  </si>
  <si>
    <t>十五、非利润代收费项目</t>
  </si>
  <si>
    <t>十六</t>
  </si>
  <si>
    <t>十七</t>
  </si>
  <si>
    <t>丰镇黑大理石。</t>
  </si>
  <si>
    <t>直接成本</t>
  </si>
  <si>
    <t xml:space="preserve">          2011年 9  月   日</t>
  </si>
  <si>
    <t xml:space="preserve">        2011年 9  月   日</t>
  </si>
  <si>
    <t xml:space="preserve">                                                                        工程地址：朝阳公园
</t>
  </si>
  <si>
    <t xml:space="preserve">业主： 马女士                      电话：  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</si>
</sst>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 "/>
  </numFmts>
  <fonts count="35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color indexed="14"/>
      <name val="宋体"/>
      <family val="0"/>
    </font>
    <font>
      <sz val="12"/>
      <color indexed="14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13"/>
      <name val="宋体"/>
      <family val="0"/>
    </font>
    <font>
      <sz val="12"/>
      <color indexed="1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0" fontId="10" fillId="16" borderId="11" xfId="0" applyFont="1" applyFill="1" applyBorder="1" applyAlignment="1">
      <alignment vertical="center"/>
    </xf>
    <xf numFmtId="0" fontId="10" fillId="16" borderId="12" xfId="0" applyFont="1" applyFill="1" applyBorder="1" applyAlignment="1">
      <alignment horizontal="left" vertical="center"/>
    </xf>
    <xf numFmtId="0" fontId="10" fillId="16" borderId="12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vertical="center"/>
    </xf>
    <xf numFmtId="0" fontId="10" fillId="16" borderId="13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87" fontId="6" fillId="24" borderId="10" xfId="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10" fillId="16" borderId="14" xfId="0" applyFont="1" applyFill="1" applyBorder="1" applyAlignment="1">
      <alignment vertical="center"/>
    </xf>
    <xf numFmtId="0" fontId="10" fillId="16" borderId="0" xfId="0" applyFont="1" applyFill="1" applyBorder="1" applyAlignment="1">
      <alignment horizontal="left" vertical="center"/>
    </xf>
    <xf numFmtId="0" fontId="7" fillId="16" borderId="0" xfId="0" applyFont="1" applyFill="1" applyBorder="1" applyAlignment="1">
      <alignment vertical="center"/>
    </xf>
    <xf numFmtId="0" fontId="6" fillId="24" borderId="15" xfId="0" applyFont="1" applyFill="1" applyBorder="1" applyAlignment="1">
      <alignment horizontal="left" vertical="center"/>
    </xf>
    <xf numFmtId="0" fontId="7" fillId="16" borderId="16" xfId="0" applyFont="1" applyFill="1" applyBorder="1" applyAlignment="1">
      <alignment vertical="center"/>
    </xf>
    <xf numFmtId="0" fontId="12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 wrapText="1"/>
    </xf>
    <xf numFmtId="0" fontId="14" fillId="24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192" fontId="6" fillId="24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 vertical="center"/>
    </xf>
    <xf numFmtId="192" fontId="10" fillId="16" borderId="12" xfId="0" applyNumberFormat="1" applyFont="1" applyFill="1" applyBorder="1" applyAlignment="1">
      <alignment horizontal="center" vertical="center"/>
    </xf>
    <xf numFmtId="192" fontId="0" fillId="24" borderId="0" xfId="0" applyNumberFormat="1" applyFill="1" applyAlignment="1">
      <alignment vertical="center"/>
    </xf>
    <xf numFmtId="192" fontId="6" fillId="0" borderId="10" xfId="0" applyNumberFormat="1" applyFont="1" applyFill="1" applyBorder="1" applyAlignment="1">
      <alignment horizontal="left" vertical="center" wrapText="1"/>
    </xf>
    <xf numFmtId="0" fontId="33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vertical="center"/>
    </xf>
    <xf numFmtId="192" fontId="1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left" vertical="center" wrapText="1"/>
    </xf>
    <xf numFmtId="192" fontId="7" fillId="16" borderId="0" xfId="0" applyNumberFormat="1" applyFont="1" applyFill="1" applyBorder="1" applyAlignment="1">
      <alignment vertical="center"/>
    </xf>
    <xf numFmtId="0" fontId="6" fillId="24" borderId="12" xfId="0" applyFont="1" applyFill="1" applyBorder="1" applyAlignment="1">
      <alignment horizontal="center" vertical="center"/>
    </xf>
    <xf numFmtId="192" fontId="15" fillId="24" borderId="12" xfId="0" applyNumberFormat="1" applyFont="1" applyFill="1" applyBorder="1" applyAlignment="1">
      <alignment horizontal="center" vertical="center"/>
    </xf>
    <xf numFmtId="192" fontId="6" fillId="0" borderId="12" xfId="0" applyNumberFormat="1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15" fillId="24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9" fontId="7" fillId="2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10" fillId="16" borderId="11" xfId="0" applyFont="1" applyFill="1" applyBorder="1" applyAlignment="1">
      <alignment vertical="center"/>
    </xf>
    <xf numFmtId="0" fontId="10" fillId="16" borderId="12" xfId="0" applyFont="1" applyFill="1" applyBorder="1" applyAlignment="1">
      <alignment vertical="center"/>
    </xf>
    <xf numFmtId="0" fontId="10" fillId="16" borderId="13" xfId="0" applyFont="1" applyFill="1" applyBorder="1" applyAlignment="1">
      <alignment vertical="center"/>
    </xf>
    <xf numFmtId="9" fontId="7" fillId="24" borderId="12" xfId="0" applyNumberFormat="1" applyFont="1" applyFill="1" applyBorder="1" applyAlignment="1">
      <alignment horizontal="center" vertical="center"/>
    </xf>
    <xf numFmtId="9" fontId="7" fillId="24" borderId="13" xfId="0" applyNumberFormat="1" applyFont="1" applyFill="1" applyBorder="1" applyAlignment="1">
      <alignment horizontal="center" vertical="center"/>
    </xf>
    <xf numFmtId="187" fontId="10" fillId="25" borderId="11" xfId="0" applyNumberFormat="1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9" fontId="6" fillId="24" borderId="11" xfId="0" applyNumberFormat="1" applyFont="1" applyFill="1" applyBorder="1" applyAlignment="1">
      <alignment horizontal="center" vertical="center"/>
    </xf>
    <xf numFmtId="9" fontId="6" fillId="24" borderId="12" xfId="0" applyNumberFormat="1" applyFont="1" applyFill="1" applyBorder="1" applyAlignment="1">
      <alignment horizontal="center" vertical="center"/>
    </xf>
    <xf numFmtId="9" fontId="6" fillId="24" borderId="13" xfId="0" applyNumberFormat="1" applyFont="1" applyFill="1" applyBorder="1" applyAlignment="1">
      <alignment horizontal="center" vertical="center"/>
    </xf>
    <xf numFmtId="186" fontId="10" fillId="24" borderId="11" xfId="0" applyNumberFormat="1" applyFont="1" applyFill="1" applyBorder="1" applyAlignment="1">
      <alignment horizontal="center" vertical="center"/>
    </xf>
    <xf numFmtId="186" fontId="10" fillId="24" borderId="12" xfId="0" applyNumberFormat="1" applyFont="1" applyFill="1" applyBorder="1" applyAlignment="1">
      <alignment horizontal="center" vertical="center"/>
    </xf>
    <xf numFmtId="186" fontId="10" fillId="24" borderId="13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PageLayoutView="0" workbookViewId="0" topLeftCell="A128">
      <selection activeCell="K8" sqref="K8"/>
    </sheetView>
  </sheetViews>
  <sheetFormatPr defaultColWidth="9.00390625" defaultRowHeight="14.25"/>
  <cols>
    <col min="1" max="1" width="3.375" style="1" customWidth="1"/>
    <col min="2" max="2" width="15.50390625" style="2" customWidth="1"/>
    <col min="3" max="3" width="6.25390625" style="1" customWidth="1"/>
    <col min="4" max="4" width="5.625" style="1" customWidth="1"/>
    <col min="5" max="5" width="6.00390625" style="3" customWidth="1"/>
    <col min="6" max="6" width="9.50390625" style="3" customWidth="1"/>
    <col min="7" max="7" width="5.50390625" style="4" customWidth="1"/>
    <col min="8" max="8" width="11.00390625" style="3" customWidth="1"/>
    <col min="9" max="9" width="38.75390625" style="2" customWidth="1"/>
    <col min="10" max="16384" width="9.00390625" style="5" customWidth="1"/>
  </cols>
  <sheetData>
    <row r="1" spans="1:9" ht="34.5" customHeight="1">
      <c r="A1" s="96" t="s">
        <v>0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>
      <c r="A2" s="9"/>
      <c r="B2" s="88" t="s">
        <v>1</v>
      </c>
      <c r="C2" s="89"/>
      <c r="D2" s="89"/>
      <c r="E2" s="89"/>
      <c r="F2" s="89"/>
      <c r="G2" s="89"/>
      <c r="H2" s="89"/>
      <c r="I2" s="89"/>
    </row>
    <row r="3" spans="1:9" s="6" customFormat="1" ht="24" customHeight="1">
      <c r="A3" s="93" t="s">
        <v>116</v>
      </c>
      <c r="B3" s="94"/>
      <c r="C3" s="94"/>
      <c r="D3" s="94"/>
      <c r="E3" s="94"/>
      <c r="F3" s="94"/>
      <c r="G3" s="94"/>
      <c r="H3" s="94"/>
      <c r="I3" s="94"/>
    </row>
    <row r="4" spans="1:9" s="6" customFormat="1" ht="20.25" customHeight="1">
      <c r="A4" s="92" t="s">
        <v>117</v>
      </c>
      <c r="B4" s="92"/>
      <c r="C4" s="92"/>
      <c r="D4" s="92"/>
      <c r="E4" s="92"/>
      <c r="F4" s="92"/>
      <c r="G4" s="92"/>
      <c r="H4" s="92"/>
      <c r="I4" s="92"/>
    </row>
    <row r="5" spans="1:9" s="7" customFormat="1" ht="19.5" customHeight="1">
      <c r="A5" s="97" t="s">
        <v>2</v>
      </c>
      <c r="B5" s="90" t="s">
        <v>3</v>
      </c>
      <c r="C5" s="90" t="s">
        <v>4</v>
      </c>
      <c r="D5" s="90" t="s">
        <v>5</v>
      </c>
      <c r="E5" s="91" t="s">
        <v>6</v>
      </c>
      <c r="F5" s="91"/>
      <c r="G5" s="91" t="s">
        <v>7</v>
      </c>
      <c r="H5" s="91"/>
      <c r="I5" s="90" t="s">
        <v>8</v>
      </c>
    </row>
    <row r="6" spans="1:9" ht="22.5" customHeight="1">
      <c r="A6" s="97"/>
      <c r="B6" s="90"/>
      <c r="C6" s="90"/>
      <c r="D6" s="90"/>
      <c r="E6" s="40" t="s">
        <v>9</v>
      </c>
      <c r="F6" s="40" t="s">
        <v>10</v>
      </c>
      <c r="G6" s="40" t="s">
        <v>9</v>
      </c>
      <c r="H6" s="40" t="s">
        <v>10</v>
      </c>
      <c r="I6" s="90"/>
    </row>
    <row r="7" spans="1:9" ht="26.25" customHeight="1">
      <c r="A7" s="74" t="s">
        <v>99</v>
      </c>
      <c r="B7" s="71"/>
      <c r="C7" s="71"/>
      <c r="D7" s="10"/>
      <c r="E7" s="36"/>
      <c r="F7" s="36"/>
      <c r="G7" s="10"/>
      <c r="H7" s="36"/>
      <c r="I7" s="38"/>
    </row>
    <row r="8" spans="1:9" ht="66.75" customHeight="1">
      <c r="A8" s="14">
        <v>1</v>
      </c>
      <c r="B8" s="44" t="s">
        <v>88</v>
      </c>
      <c r="C8" s="49">
        <v>17</v>
      </c>
      <c r="D8" s="12" t="s">
        <v>89</v>
      </c>
      <c r="E8" s="11">
        <v>40</v>
      </c>
      <c r="F8" s="46">
        <f>E8*C8</f>
        <v>680</v>
      </c>
      <c r="G8" s="11">
        <v>45</v>
      </c>
      <c r="H8" s="46">
        <f>G8*C8</f>
        <v>765</v>
      </c>
      <c r="I8" s="59" t="s">
        <v>85</v>
      </c>
    </row>
    <row r="9" spans="1:9" ht="53.25" customHeight="1">
      <c r="A9" s="14">
        <v>2</v>
      </c>
      <c r="B9" s="44" t="s">
        <v>91</v>
      </c>
      <c r="C9" s="49">
        <v>5</v>
      </c>
      <c r="D9" s="12" t="s">
        <v>89</v>
      </c>
      <c r="E9" s="11">
        <v>45</v>
      </c>
      <c r="F9" s="46">
        <v>225</v>
      </c>
      <c r="G9" s="11">
        <v>50</v>
      </c>
      <c r="H9" s="46">
        <v>250</v>
      </c>
      <c r="I9" s="13" t="s">
        <v>92</v>
      </c>
    </row>
    <row r="10" spans="1:9" ht="45" customHeight="1">
      <c r="A10" s="14">
        <v>3</v>
      </c>
      <c r="B10" s="45" t="s">
        <v>40</v>
      </c>
      <c r="C10" s="11">
        <v>20</v>
      </c>
      <c r="D10" s="12" t="s">
        <v>44</v>
      </c>
      <c r="E10" s="11">
        <v>11</v>
      </c>
      <c r="F10" s="12">
        <f>C10*E10</f>
        <v>220</v>
      </c>
      <c r="G10" s="11">
        <v>12</v>
      </c>
      <c r="H10" s="46">
        <f>G10*C10</f>
        <v>240</v>
      </c>
      <c r="I10" s="13" t="s">
        <v>90</v>
      </c>
    </row>
    <row r="11" spans="1:9" ht="42" customHeight="1">
      <c r="A11" s="14">
        <v>4</v>
      </c>
      <c r="B11" s="45" t="s">
        <v>42</v>
      </c>
      <c r="C11" s="11">
        <v>56.8</v>
      </c>
      <c r="D11" s="12" t="s">
        <v>11</v>
      </c>
      <c r="E11" s="11">
        <v>11</v>
      </c>
      <c r="F11" s="12">
        <f>C11*E11</f>
        <v>624.8</v>
      </c>
      <c r="G11" s="11">
        <v>12</v>
      </c>
      <c r="H11" s="46">
        <f>G11*C11</f>
        <v>681.5999999999999</v>
      </c>
      <c r="I11" s="13" t="s">
        <v>90</v>
      </c>
    </row>
    <row r="12" spans="1:9" ht="72.75" customHeight="1">
      <c r="A12" s="14">
        <v>5</v>
      </c>
      <c r="B12" s="44" t="s">
        <v>61</v>
      </c>
      <c r="C12" s="11">
        <v>20</v>
      </c>
      <c r="D12" s="12" t="s">
        <v>11</v>
      </c>
      <c r="E12" s="11">
        <v>10</v>
      </c>
      <c r="F12" s="12">
        <f>C12*E12</f>
        <v>200</v>
      </c>
      <c r="G12" s="11">
        <v>25</v>
      </c>
      <c r="H12" s="46">
        <f>G12*C12</f>
        <v>500</v>
      </c>
      <c r="I12" s="13" t="s">
        <v>52</v>
      </c>
    </row>
    <row r="13" spans="1:9" ht="54" customHeight="1">
      <c r="A13" s="14">
        <v>6</v>
      </c>
      <c r="B13" s="44" t="s">
        <v>62</v>
      </c>
      <c r="C13" s="11">
        <v>20</v>
      </c>
      <c r="D13" s="12" t="s">
        <v>89</v>
      </c>
      <c r="E13" s="11">
        <v>2</v>
      </c>
      <c r="F13" s="12">
        <f>C13*E13</f>
        <v>40</v>
      </c>
      <c r="G13" s="11">
        <v>8</v>
      </c>
      <c r="H13" s="46">
        <f>G13*C13</f>
        <v>160</v>
      </c>
      <c r="I13" s="13" t="s">
        <v>46</v>
      </c>
    </row>
    <row r="14" spans="1:11" ht="21.75" customHeight="1">
      <c r="A14" s="39"/>
      <c r="B14" s="11" t="s">
        <v>30</v>
      </c>
      <c r="C14" s="11"/>
      <c r="D14" s="12"/>
      <c r="E14" s="11"/>
      <c r="F14" s="50">
        <f>SUM(F8:F13)</f>
        <v>1989.8</v>
      </c>
      <c r="G14" s="50"/>
      <c r="H14" s="50">
        <f>SUM(H8:H13)</f>
        <v>2596.6</v>
      </c>
      <c r="I14" s="52"/>
      <c r="K14" s="51"/>
    </row>
    <row r="15" spans="1:16" s="43" customFormat="1" ht="23.25" customHeight="1">
      <c r="A15" s="74" t="s">
        <v>95</v>
      </c>
      <c r="B15" s="75"/>
      <c r="C15" s="75"/>
      <c r="D15" s="75"/>
      <c r="E15" s="75"/>
      <c r="F15" s="75"/>
      <c r="G15" s="75"/>
      <c r="H15" s="75"/>
      <c r="I15" s="76"/>
      <c r="J15" s="41"/>
      <c r="K15" s="42"/>
      <c r="L15" s="42"/>
      <c r="M15" s="42"/>
      <c r="N15" s="42"/>
      <c r="O15" s="42"/>
      <c r="P15" s="42"/>
    </row>
    <row r="16" spans="1:16" s="43" customFormat="1" ht="30.75" customHeight="1">
      <c r="A16" s="14">
        <v>1</v>
      </c>
      <c r="B16" s="44" t="s">
        <v>40</v>
      </c>
      <c r="C16" s="49">
        <v>2.3</v>
      </c>
      <c r="D16" s="12" t="s">
        <v>11</v>
      </c>
      <c r="E16" s="11">
        <v>11</v>
      </c>
      <c r="F16" s="12">
        <f>E16*C16</f>
        <v>25.299999999999997</v>
      </c>
      <c r="G16" s="11">
        <v>12</v>
      </c>
      <c r="H16" s="46">
        <f>G16*C16</f>
        <v>27.599999999999998</v>
      </c>
      <c r="I16" s="13" t="s">
        <v>56</v>
      </c>
      <c r="J16" s="41"/>
      <c r="K16" s="42"/>
      <c r="L16" s="42"/>
      <c r="M16" s="42"/>
      <c r="N16" s="42"/>
      <c r="O16" s="42"/>
      <c r="P16" s="42"/>
    </row>
    <row r="17" spans="1:16" s="43" customFormat="1" ht="55.5" customHeight="1">
      <c r="A17" s="14">
        <v>2</v>
      </c>
      <c r="B17" s="44" t="s">
        <v>42</v>
      </c>
      <c r="C17" s="11">
        <v>2.1</v>
      </c>
      <c r="D17" s="12" t="s">
        <v>11</v>
      </c>
      <c r="E17" s="11">
        <v>11</v>
      </c>
      <c r="F17" s="12">
        <f>E17*C17</f>
        <v>23.1</v>
      </c>
      <c r="G17" s="11">
        <v>12</v>
      </c>
      <c r="H17" s="46">
        <f>G17*C17</f>
        <v>25.200000000000003</v>
      </c>
      <c r="I17" s="13" t="s">
        <v>57</v>
      </c>
      <c r="J17" s="41"/>
      <c r="K17" s="42"/>
      <c r="L17" s="42"/>
      <c r="M17" s="42"/>
      <c r="N17" s="42"/>
      <c r="O17" s="42"/>
      <c r="P17" s="42"/>
    </row>
    <row r="18" spans="1:16" s="55" customFormat="1" ht="72.75" customHeight="1">
      <c r="A18" s="14">
        <v>3</v>
      </c>
      <c r="B18" s="44" t="s">
        <v>61</v>
      </c>
      <c r="C18" s="58">
        <v>2.3</v>
      </c>
      <c r="D18" s="12" t="s">
        <v>11</v>
      </c>
      <c r="E18" s="56">
        <v>10</v>
      </c>
      <c r="F18" s="56">
        <f>C18*E18</f>
        <v>23</v>
      </c>
      <c r="G18" s="56">
        <v>40</v>
      </c>
      <c r="H18" s="58">
        <f>G18*C18</f>
        <v>92</v>
      </c>
      <c r="I18" s="13" t="s">
        <v>52</v>
      </c>
      <c r="J18" s="53"/>
      <c r="K18" s="54"/>
      <c r="L18" s="54"/>
      <c r="M18" s="54"/>
      <c r="N18" s="54"/>
      <c r="O18" s="54"/>
      <c r="P18" s="54"/>
    </row>
    <row r="19" spans="1:9" ht="39.75" customHeight="1">
      <c r="A19" s="14">
        <v>4</v>
      </c>
      <c r="B19" s="15" t="s">
        <v>63</v>
      </c>
      <c r="C19" s="11">
        <v>12</v>
      </c>
      <c r="D19" s="12" t="s">
        <v>89</v>
      </c>
      <c r="E19" s="11">
        <v>45</v>
      </c>
      <c r="F19" s="12">
        <f>C19*E19</f>
        <v>540</v>
      </c>
      <c r="G19" s="11">
        <v>45</v>
      </c>
      <c r="H19" s="46">
        <f>G19*C19</f>
        <v>540</v>
      </c>
      <c r="I19" s="64" t="s">
        <v>86</v>
      </c>
    </row>
    <row r="20" spans="1:16" s="43" customFormat="1" ht="36" customHeight="1">
      <c r="A20" s="14">
        <v>5</v>
      </c>
      <c r="B20" s="44" t="s">
        <v>64</v>
      </c>
      <c r="C20" s="11">
        <v>4.68</v>
      </c>
      <c r="D20" s="12" t="s">
        <v>89</v>
      </c>
      <c r="E20" s="12">
        <v>2</v>
      </c>
      <c r="F20" s="14">
        <v>9.36</v>
      </c>
      <c r="G20" s="12">
        <v>8</v>
      </c>
      <c r="H20" s="12">
        <f>C20*G20</f>
        <v>37.44</v>
      </c>
      <c r="I20" s="13" t="s">
        <v>46</v>
      </c>
      <c r="J20" s="41"/>
      <c r="K20" s="42"/>
      <c r="L20" s="42"/>
      <c r="M20" s="42"/>
      <c r="N20" s="42"/>
      <c r="O20" s="42"/>
      <c r="P20" s="42"/>
    </row>
    <row r="21" spans="1:11" ht="21.75" customHeight="1">
      <c r="A21" s="39"/>
      <c r="B21" s="11" t="s">
        <v>30</v>
      </c>
      <c r="C21" s="11"/>
      <c r="D21" s="12"/>
      <c r="E21" s="11"/>
      <c r="F21" s="50">
        <f>SUM(F16:F20)</f>
        <v>620.76</v>
      </c>
      <c r="G21" s="50"/>
      <c r="H21" s="50">
        <f>SUM(H16:H20)</f>
        <v>722.24</v>
      </c>
      <c r="I21" s="52"/>
      <c r="K21" s="51"/>
    </row>
    <row r="22" spans="1:9" ht="22.5" customHeight="1">
      <c r="A22" s="74" t="s">
        <v>98</v>
      </c>
      <c r="B22" s="75"/>
      <c r="C22" s="75"/>
      <c r="D22" s="75"/>
      <c r="E22" s="75"/>
      <c r="F22" s="75"/>
      <c r="G22" s="75"/>
      <c r="H22" s="75"/>
      <c r="I22" s="76"/>
    </row>
    <row r="23" spans="1:16" s="43" customFormat="1" ht="30.75" customHeight="1">
      <c r="A23" s="14">
        <v>1</v>
      </c>
      <c r="B23" s="44" t="s">
        <v>40</v>
      </c>
      <c r="C23" s="49">
        <v>22</v>
      </c>
      <c r="D23" s="12" t="s">
        <v>11</v>
      </c>
      <c r="E23" s="11">
        <v>11</v>
      </c>
      <c r="F23" s="12">
        <f>E23*C23</f>
        <v>242</v>
      </c>
      <c r="G23" s="11">
        <v>12</v>
      </c>
      <c r="H23" s="46">
        <f>G23*C23</f>
        <v>264</v>
      </c>
      <c r="I23" s="13" t="s">
        <v>56</v>
      </c>
      <c r="J23" s="41"/>
      <c r="K23" s="42"/>
      <c r="L23" s="42"/>
      <c r="M23" s="42"/>
      <c r="N23" s="42"/>
      <c r="O23" s="42"/>
      <c r="P23" s="42"/>
    </row>
    <row r="24" spans="1:16" s="43" customFormat="1" ht="30" customHeight="1">
      <c r="A24" s="14">
        <v>2</v>
      </c>
      <c r="B24" s="44" t="s">
        <v>42</v>
      </c>
      <c r="C24" s="11">
        <v>28.4</v>
      </c>
      <c r="D24" s="12" t="s">
        <v>11</v>
      </c>
      <c r="E24" s="11">
        <v>11</v>
      </c>
      <c r="F24" s="12">
        <f>E24*C24</f>
        <v>312.4</v>
      </c>
      <c r="G24" s="11">
        <v>12</v>
      </c>
      <c r="H24" s="46">
        <f>G24*C24</f>
        <v>340.79999999999995</v>
      </c>
      <c r="I24" s="13" t="s">
        <v>57</v>
      </c>
      <c r="J24" s="41"/>
      <c r="K24" s="42"/>
      <c r="L24" s="42"/>
      <c r="M24" s="42"/>
      <c r="N24" s="42"/>
      <c r="O24" s="42"/>
      <c r="P24" s="42"/>
    </row>
    <row r="25" spans="1:16" s="55" customFormat="1" ht="25.5" customHeight="1">
      <c r="A25" s="56">
        <v>3</v>
      </c>
      <c r="B25" s="57" t="s">
        <v>47</v>
      </c>
      <c r="C25" s="58">
        <v>1</v>
      </c>
      <c r="D25" s="56" t="s">
        <v>45</v>
      </c>
      <c r="E25" s="56">
        <v>680</v>
      </c>
      <c r="F25" s="56">
        <f>C25*E25</f>
        <v>680</v>
      </c>
      <c r="G25" s="56">
        <v>300</v>
      </c>
      <c r="H25" s="58">
        <f>G25*C25</f>
        <v>300</v>
      </c>
      <c r="I25" s="59" t="s">
        <v>58</v>
      </c>
      <c r="J25" s="53"/>
      <c r="K25" s="54"/>
      <c r="L25" s="54"/>
      <c r="M25" s="54"/>
      <c r="N25" s="54"/>
      <c r="O25" s="54"/>
      <c r="P25" s="54"/>
    </row>
    <row r="26" spans="1:9" ht="54.75" customHeight="1">
      <c r="A26" s="14">
        <v>4</v>
      </c>
      <c r="B26" s="44" t="s">
        <v>64</v>
      </c>
      <c r="C26" s="11">
        <v>7</v>
      </c>
      <c r="D26" s="12" t="s">
        <v>89</v>
      </c>
      <c r="E26" s="11">
        <v>2</v>
      </c>
      <c r="F26" s="12">
        <f>C26*E26</f>
        <v>14</v>
      </c>
      <c r="G26" s="11">
        <v>8</v>
      </c>
      <c r="H26" s="46">
        <f>G26*C26</f>
        <v>56</v>
      </c>
      <c r="I26" s="13" t="s">
        <v>46</v>
      </c>
    </row>
    <row r="27" spans="1:9" ht="33.75" customHeight="1">
      <c r="A27" s="14">
        <v>5</v>
      </c>
      <c r="B27" s="44" t="s">
        <v>103</v>
      </c>
      <c r="C27" s="11">
        <v>1</v>
      </c>
      <c r="D27" s="12" t="s">
        <v>105</v>
      </c>
      <c r="E27" s="11">
        <v>35</v>
      </c>
      <c r="F27" s="12">
        <v>35</v>
      </c>
      <c r="G27" s="11">
        <v>15</v>
      </c>
      <c r="H27" s="46">
        <v>15</v>
      </c>
      <c r="I27" s="64" t="s">
        <v>106</v>
      </c>
    </row>
    <row r="28" spans="1:9" ht="57" customHeight="1">
      <c r="A28" s="14">
        <v>6</v>
      </c>
      <c r="B28" s="44" t="s">
        <v>71</v>
      </c>
      <c r="C28" s="11">
        <v>22</v>
      </c>
      <c r="D28" s="12" t="s">
        <v>11</v>
      </c>
      <c r="E28" s="11">
        <v>10</v>
      </c>
      <c r="F28" s="12">
        <v>220</v>
      </c>
      <c r="G28" s="11">
        <v>40</v>
      </c>
      <c r="H28" s="46">
        <v>880</v>
      </c>
      <c r="I28" s="13" t="s">
        <v>52</v>
      </c>
    </row>
    <row r="29" spans="1:11" ht="22.5" customHeight="1">
      <c r="A29" s="39"/>
      <c r="B29" s="11" t="s">
        <v>30</v>
      </c>
      <c r="C29" s="11"/>
      <c r="D29" s="12"/>
      <c r="E29" s="11"/>
      <c r="F29" s="50">
        <f>SUM(F23:F28)</f>
        <v>1503.4</v>
      </c>
      <c r="G29" s="50"/>
      <c r="H29" s="50">
        <f>SUM(H23:H28)</f>
        <v>1855.8</v>
      </c>
      <c r="I29" s="52"/>
      <c r="K29" s="51"/>
    </row>
    <row r="30" spans="1:9" ht="23.25" customHeight="1">
      <c r="A30" s="74" t="s">
        <v>97</v>
      </c>
      <c r="B30" s="75"/>
      <c r="C30" s="75"/>
      <c r="D30" s="75"/>
      <c r="E30" s="75"/>
      <c r="F30" s="75"/>
      <c r="G30" s="75"/>
      <c r="H30" s="75"/>
      <c r="I30" s="76"/>
    </row>
    <row r="31" spans="1:16" s="43" customFormat="1" ht="30.75" customHeight="1">
      <c r="A31" s="14">
        <v>1</v>
      </c>
      <c r="B31" s="44" t="s">
        <v>40</v>
      </c>
      <c r="C31" s="49">
        <v>11.67</v>
      </c>
      <c r="D31" s="12" t="s">
        <v>11</v>
      </c>
      <c r="E31" s="11">
        <v>11</v>
      </c>
      <c r="F31" s="12">
        <f>E31*C31</f>
        <v>128.37</v>
      </c>
      <c r="G31" s="11">
        <v>12</v>
      </c>
      <c r="H31" s="46">
        <f>G31*C31</f>
        <v>140.04</v>
      </c>
      <c r="I31" s="13" t="s">
        <v>56</v>
      </c>
      <c r="J31" s="41"/>
      <c r="K31" s="42"/>
      <c r="L31" s="42"/>
      <c r="M31" s="42"/>
      <c r="N31" s="42"/>
      <c r="O31" s="42"/>
      <c r="P31" s="42"/>
    </row>
    <row r="32" spans="1:16" s="43" customFormat="1" ht="30" customHeight="1">
      <c r="A32" s="14">
        <v>2</v>
      </c>
      <c r="B32" s="44" t="s">
        <v>42</v>
      </c>
      <c r="C32" s="11">
        <v>30.7</v>
      </c>
      <c r="D32" s="12" t="s">
        <v>11</v>
      </c>
      <c r="E32" s="11">
        <v>11</v>
      </c>
      <c r="F32" s="12">
        <f>E32*C32</f>
        <v>337.7</v>
      </c>
      <c r="G32" s="11">
        <v>12</v>
      </c>
      <c r="H32" s="46">
        <f>G32*C32</f>
        <v>368.4</v>
      </c>
      <c r="I32" s="13" t="s">
        <v>57</v>
      </c>
      <c r="J32" s="41"/>
      <c r="K32" s="42"/>
      <c r="L32" s="42"/>
      <c r="M32" s="42"/>
      <c r="N32" s="42"/>
      <c r="O32" s="42"/>
      <c r="P32" s="42"/>
    </row>
    <row r="33" spans="1:16" s="55" customFormat="1" ht="50.25" customHeight="1">
      <c r="A33" s="56">
        <v>3</v>
      </c>
      <c r="B33" s="44" t="s">
        <v>71</v>
      </c>
      <c r="C33" s="58">
        <v>11.7</v>
      </c>
      <c r="D33" s="12" t="s">
        <v>11</v>
      </c>
      <c r="E33" s="56">
        <v>10</v>
      </c>
      <c r="F33" s="56">
        <v>117</v>
      </c>
      <c r="G33" s="56">
        <v>40</v>
      </c>
      <c r="H33" s="58">
        <v>468</v>
      </c>
      <c r="I33" s="13" t="s">
        <v>52</v>
      </c>
      <c r="J33" s="53"/>
      <c r="K33" s="54"/>
      <c r="L33" s="54"/>
      <c r="M33" s="54"/>
      <c r="N33" s="54"/>
      <c r="O33" s="54"/>
      <c r="P33" s="54"/>
    </row>
    <row r="34" spans="1:9" ht="44.25" customHeight="1">
      <c r="A34" s="14">
        <v>4</v>
      </c>
      <c r="B34" s="44" t="s">
        <v>64</v>
      </c>
      <c r="C34" s="11">
        <v>13.2</v>
      </c>
      <c r="D34" s="12" t="s">
        <v>89</v>
      </c>
      <c r="E34" s="11">
        <v>2</v>
      </c>
      <c r="F34" s="12">
        <f>C34*E34</f>
        <v>26.4</v>
      </c>
      <c r="G34" s="11">
        <v>8</v>
      </c>
      <c r="H34" s="46">
        <f>G34*C34</f>
        <v>105.6</v>
      </c>
      <c r="I34" s="13" t="s">
        <v>46</v>
      </c>
    </row>
    <row r="35" spans="1:16" s="43" customFormat="1" ht="31.5" customHeight="1">
      <c r="A35" s="14">
        <v>6</v>
      </c>
      <c r="B35" s="57" t="s">
        <v>47</v>
      </c>
      <c r="C35" s="58">
        <v>1</v>
      </c>
      <c r="D35" s="56" t="s">
        <v>45</v>
      </c>
      <c r="E35" s="56">
        <v>680</v>
      </c>
      <c r="F35" s="56">
        <f>C35*E35</f>
        <v>680</v>
      </c>
      <c r="G35" s="56">
        <v>300</v>
      </c>
      <c r="H35" s="58">
        <f>G35*C35</f>
        <v>300</v>
      </c>
      <c r="I35" s="59" t="s">
        <v>58</v>
      </c>
      <c r="J35" s="41"/>
      <c r="K35" s="42"/>
      <c r="L35" s="42"/>
      <c r="M35" s="42"/>
      <c r="N35" s="42"/>
      <c r="O35" s="42"/>
      <c r="P35" s="42"/>
    </row>
    <row r="36" spans="1:16" s="43" customFormat="1" ht="29.25" customHeight="1">
      <c r="A36" s="14">
        <v>7</v>
      </c>
      <c r="B36" s="44" t="s">
        <v>103</v>
      </c>
      <c r="C36" s="58">
        <v>1</v>
      </c>
      <c r="D36" s="12" t="s">
        <v>105</v>
      </c>
      <c r="E36" s="56">
        <v>35</v>
      </c>
      <c r="F36" s="67">
        <v>35</v>
      </c>
      <c r="G36" s="56">
        <v>15</v>
      </c>
      <c r="H36" s="62">
        <f>G36*C36</f>
        <v>15</v>
      </c>
      <c r="I36" s="64" t="s">
        <v>112</v>
      </c>
      <c r="J36" s="41"/>
      <c r="K36" s="42"/>
      <c r="L36" s="42"/>
      <c r="M36" s="42"/>
      <c r="N36" s="42"/>
      <c r="O36" s="42"/>
      <c r="P36" s="42"/>
    </row>
    <row r="37" spans="1:16" s="43" customFormat="1" ht="24.75" customHeight="1" thickBot="1">
      <c r="A37" s="14">
        <v>8</v>
      </c>
      <c r="B37" s="15" t="s">
        <v>63</v>
      </c>
      <c r="C37" s="11">
        <v>4</v>
      </c>
      <c r="D37" s="12" t="s">
        <v>89</v>
      </c>
      <c r="E37" s="11">
        <v>45</v>
      </c>
      <c r="F37" s="61">
        <v>180</v>
      </c>
      <c r="G37" s="11">
        <v>45</v>
      </c>
      <c r="H37" s="63">
        <v>180</v>
      </c>
      <c r="I37" s="66" t="s">
        <v>83</v>
      </c>
      <c r="J37" s="41"/>
      <c r="K37" s="42"/>
      <c r="L37" s="42"/>
      <c r="M37" s="42"/>
      <c r="N37" s="42"/>
      <c r="O37" s="42"/>
      <c r="P37" s="42"/>
    </row>
    <row r="38" spans="1:11" ht="21.75" customHeight="1">
      <c r="A38" s="39"/>
      <c r="B38" s="11" t="s">
        <v>30</v>
      </c>
      <c r="C38" s="11"/>
      <c r="D38" s="12"/>
      <c r="E38" s="11"/>
      <c r="F38" s="50">
        <f>SUM(F31:F37)</f>
        <v>1504.4699999999998</v>
      </c>
      <c r="G38" s="50"/>
      <c r="H38" s="50">
        <f>SUM(H31:H37)</f>
        <v>1577.04</v>
      </c>
      <c r="I38" s="52"/>
      <c r="K38" s="51"/>
    </row>
    <row r="39" spans="1:9" ht="22.5" customHeight="1">
      <c r="A39" s="34" t="s">
        <v>96</v>
      </c>
      <c r="B39" s="35" t="s">
        <v>65</v>
      </c>
      <c r="C39" s="10"/>
      <c r="D39" s="10"/>
      <c r="E39" s="36"/>
      <c r="F39" s="36"/>
      <c r="G39" s="10"/>
      <c r="H39" s="36"/>
      <c r="I39" s="38"/>
    </row>
    <row r="40" spans="1:16" s="43" customFormat="1" ht="47.25" customHeight="1">
      <c r="A40" s="14">
        <v>1</v>
      </c>
      <c r="B40" s="44" t="s">
        <v>66</v>
      </c>
      <c r="C40" s="49">
        <v>12</v>
      </c>
      <c r="D40" s="12" t="s">
        <v>11</v>
      </c>
      <c r="E40" s="11">
        <v>35</v>
      </c>
      <c r="F40" s="12">
        <f>E40*C40</f>
        <v>420</v>
      </c>
      <c r="G40" s="11">
        <v>30</v>
      </c>
      <c r="H40" s="46">
        <f>G40*C40</f>
        <v>360</v>
      </c>
      <c r="I40" s="13" t="s">
        <v>81</v>
      </c>
      <c r="J40" s="41"/>
      <c r="K40" s="42"/>
      <c r="L40" s="42"/>
      <c r="M40" s="42"/>
      <c r="N40" s="42"/>
      <c r="O40" s="42"/>
      <c r="P40" s="42"/>
    </row>
    <row r="41" spans="1:16" s="43" customFormat="1" ht="52.5" customHeight="1">
      <c r="A41" s="14">
        <v>2</v>
      </c>
      <c r="B41" s="44" t="s">
        <v>67</v>
      </c>
      <c r="C41" s="11">
        <v>3.85</v>
      </c>
      <c r="D41" s="12" t="s">
        <v>11</v>
      </c>
      <c r="E41" s="11">
        <v>35</v>
      </c>
      <c r="F41" s="12">
        <f>E41*C41</f>
        <v>134.75</v>
      </c>
      <c r="G41" s="11">
        <v>30</v>
      </c>
      <c r="H41" s="46">
        <f>G41*C41</f>
        <v>115.5</v>
      </c>
      <c r="I41" s="13" t="s">
        <v>81</v>
      </c>
      <c r="J41" s="41"/>
      <c r="K41" s="42"/>
      <c r="L41" s="42"/>
      <c r="M41" s="42"/>
      <c r="N41" s="42"/>
      <c r="O41" s="42"/>
      <c r="P41" s="42"/>
    </row>
    <row r="42" spans="1:16" s="55" customFormat="1" ht="52.5" customHeight="1">
      <c r="A42" s="14">
        <v>3</v>
      </c>
      <c r="B42" s="57" t="s">
        <v>78</v>
      </c>
      <c r="C42" s="58">
        <v>15</v>
      </c>
      <c r="D42" s="12" t="s">
        <v>33</v>
      </c>
      <c r="E42" s="56">
        <v>10</v>
      </c>
      <c r="F42" s="56">
        <v>150</v>
      </c>
      <c r="G42" s="56">
        <v>40</v>
      </c>
      <c r="H42" s="58">
        <v>600</v>
      </c>
      <c r="I42" s="13" t="s">
        <v>52</v>
      </c>
      <c r="J42" s="53"/>
      <c r="K42" s="54"/>
      <c r="L42" s="54"/>
      <c r="M42" s="54"/>
      <c r="N42" s="54"/>
      <c r="O42" s="54"/>
      <c r="P42" s="54"/>
    </row>
    <row r="43" spans="1:9" ht="55.5" customHeight="1">
      <c r="A43" s="14">
        <v>4</v>
      </c>
      <c r="B43" s="44" t="s">
        <v>61</v>
      </c>
      <c r="C43" s="11">
        <v>3.85</v>
      </c>
      <c r="D43" s="12" t="s">
        <v>33</v>
      </c>
      <c r="E43" s="11">
        <v>10</v>
      </c>
      <c r="F43" s="12">
        <f>C43*E43</f>
        <v>38.5</v>
      </c>
      <c r="G43" s="11">
        <v>40</v>
      </c>
      <c r="H43" s="46">
        <f>G43*C43</f>
        <v>154</v>
      </c>
      <c r="I43" s="13" t="s">
        <v>52</v>
      </c>
    </row>
    <row r="44" spans="1:16" s="43" customFormat="1" ht="26.25" customHeight="1">
      <c r="A44" s="14">
        <v>5</v>
      </c>
      <c r="B44" s="44" t="s">
        <v>39</v>
      </c>
      <c r="C44" s="11">
        <v>3.85</v>
      </c>
      <c r="D44" s="12" t="s">
        <v>33</v>
      </c>
      <c r="E44" s="12">
        <v>65</v>
      </c>
      <c r="F44" s="14">
        <f>SUM(C44*E44)</f>
        <v>250.25</v>
      </c>
      <c r="G44" s="12">
        <v>25</v>
      </c>
      <c r="H44" s="12">
        <f>C44*G44</f>
        <v>96.25</v>
      </c>
      <c r="I44" s="65" t="s">
        <v>82</v>
      </c>
      <c r="J44" s="41"/>
      <c r="K44" s="42"/>
      <c r="L44" s="42"/>
      <c r="M44" s="42"/>
      <c r="N44" s="42"/>
      <c r="O44" s="42"/>
      <c r="P44" s="42"/>
    </row>
    <row r="45" spans="1:16" s="43" customFormat="1" ht="30" customHeight="1">
      <c r="A45" s="14">
        <v>6</v>
      </c>
      <c r="B45" s="57" t="s">
        <v>47</v>
      </c>
      <c r="C45" s="58">
        <v>1</v>
      </c>
      <c r="D45" s="56" t="s">
        <v>45</v>
      </c>
      <c r="E45" s="56">
        <v>680</v>
      </c>
      <c r="F45" s="56">
        <f>C45*E45</f>
        <v>680</v>
      </c>
      <c r="G45" s="56">
        <v>300</v>
      </c>
      <c r="H45" s="58">
        <f>G45*C45</f>
        <v>300</v>
      </c>
      <c r="I45" s="59" t="s">
        <v>58</v>
      </c>
      <c r="J45" s="41"/>
      <c r="K45" s="42"/>
      <c r="L45" s="42"/>
      <c r="M45" s="42"/>
      <c r="N45" s="42"/>
      <c r="O45" s="42"/>
      <c r="P45" s="42"/>
    </row>
    <row r="46" spans="1:16" s="43" customFormat="1" ht="28.5" customHeight="1">
      <c r="A46" s="14">
        <v>7</v>
      </c>
      <c r="B46" s="57" t="s">
        <v>103</v>
      </c>
      <c r="C46" s="58">
        <v>1</v>
      </c>
      <c r="D46" s="56" t="s">
        <v>105</v>
      </c>
      <c r="E46" s="56">
        <v>35</v>
      </c>
      <c r="F46" s="56">
        <f>C46*E46</f>
        <v>35</v>
      </c>
      <c r="G46" s="56">
        <v>15</v>
      </c>
      <c r="H46" s="62">
        <v>15</v>
      </c>
      <c r="I46" s="64" t="s">
        <v>106</v>
      </c>
      <c r="J46" s="41"/>
      <c r="K46" s="42"/>
      <c r="L46" s="42"/>
      <c r="M46" s="42"/>
      <c r="N46" s="42"/>
      <c r="O46" s="42"/>
      <c r="P46" s="42"/>
    </row>
    <row r="47" spans="1:11" ht="22.5" customHeight="1">
      <c r="A47" s="39"/>
      <c r="B47" s="11" t="s">
        <v>30</v>
      </c>
      <c r="C47" s="11"/>
      <c r="D47" s="12"/>
      <c r="E47" s="11"/>
      <c r="F47" s="50">
        <f>SUM(F40:F46)</f>
        <v>1708.5</v>
      </c>
      <c r="G47" s="50"/>
      <c r="H47" s="50">
        <f>SUM(H40:H46)</f>
        <v>1640.75</v>
      </c>
      <c r="I47" s="52"/>
      <c r="K47" s="51"/>
    </row>
    <row r="48" spans="1:9" ht="24" customHeight="1">
      <c r="A48" s="34" t="s">
        <v>48</v>
      </c>
      <c r="B48" s="35" t="s">
        <v>69</v>
      </c>
      <c r="C48" s="10"/>
      <c r="D48" s="10"/>
      <c r="E48" s="36"/>
      <c r="F48" s="36"/>
      <c r="G48" s="10"/>
      <c r="H48" s="36"/>
      <c r="I48" s="38"/>
    </row>
    <row r="49" spans="1:16" s="43" customFormat="1" ht="42" customHeight="1">
      <c r="A49" s="14">
        <v>1</v>
      </c>
      <c r="B49" s="44" t="s">
        <v>40</v>
      </c>
      <c r="C49" s="49">
        <v>21.35</v>
      </c>
      <c r="D49" s="12" t="s">
        <v>11</v>
      </c>
      <c r="E49" s="11">
        <v>11</v>
      </c>
      <c r="F49" s="12">
        <f>E49*C49</f>
        <v>234.85000000000002</v>
      </c>
      <c r="G49" s="11">
        <v>12</v>
      </c>
      <c r="H49" s="46">
        <f>G49*C49</f>
        <v>256.20000000000005</v>
      </c>
      <c r="I49" s="13" t="s">
        <v>56</v>
      </c>
      <c r="J49" s="41"/>
      <c r="K49" s="42"/>
      <c r="L49" s="42"/>
      <c r="M49" s="42"/>
      <c r="N49" s="42"/>
      <c r="O49" s="42"/>
      <c r="P49" s="42"/>
    </row>
    <row r="50" spans="1:16" s="43" customFormat="1" ht="30" customHeight="1">
      <c r="A50" s="14">
        <v>2</v>
      </c>
      <c r="B50" s="44" t="s">
        <v>42</v>
      </c>
      <c r="C50" s="11">
        <v>34.5</v>
      </c>
      <c r="D50" s="12" t="s">
        <v>11</v>
      </c>
      <c r="E50" s="11">
        <v>11</v>
      </c>
      <c r="F50" s="12">
        <f>E50*C50</f>
        <v>379.5</v>
      </c>
      <c r="G50" s="11">
        <v>12</v>
      </c>
      <c r="H50" s="46">
        <f>G50*C50</f>
        <v>414</v>
      </c>
      <c r="I50" s="13" t="s">
        <v>57</v>
      </c>
      <c r="J50" s="41"/>
      <c r="K50" s="42"/>
      <c r="L50" s="42"/>
      <c r="M50" s="42"/>
      <c r="N50" s="42"/>
      <c r="O50" s="42"/>
      <c r="P50" s="42"/>
    </row>
    <row r="51" spans="1:16" s="55" customFormat="1" ht="30" customHeight="1">
      <c r="A51" s="56">
        <v>3</v>
      </c>
      <c r="B51" s="57" t="s">
        <v>47</v>
      </c>
      <c r="C51" s="58">
        <v>1</v>
      </c>
      <c r="D51" s="56" t="s">
        <v>45</v>
      </c>
      <c r="E51" s="56">
        <v>680</v>
      </c>
      <c r="F51" s="56">
        <f>C51*E51</f>
        <v>680</v>
      </c>
      <c r="G51" s="56">
        <v>300</v>
      </c>
      <c r="H51" s="58">
        <f>G51*C51</f>
        <v>300</v>
      </c>
      <c r="I51" s="59" t="s">
        <v>58</v>
      </c>
      <c r="J51" s="53"/>
      <c r="K51" s="54"/>
      <c r="L51" s="54"/>
      <c r="M51" s="54"/>
      <c r="N51" s="54"/>
      <c r="O51" s="54"/>
      <c r="P51" s="54"/>
    </row>
    <row r="52" spans="1:16" s="55" customFormat="1" ht="30" customHeight="1">
      <c r="A52" s="56">
        <v>4</v>
      </c>
      <c r="B52" s="57" t="s">
        <v>103</v>
      </c>
      <c r="C52" s="58">
        <v>1</v>
      </c>
      <c r="D52" s="56" t="s">
        <v>105</v>
      </c>
      <c r="E52" s="56">
        <v>35</v>
      </c>
      <c r="F52" s="56">
        <v>35</v>
      </c>
      <c r="G52" s="56">
        <v>15</v>
      </c>
      <c r="H52" s="58">
        <v>15</v>
      </c>
      <c r="I52" s="64" t="s">
        <v>106</v>
      </c>
      <c r="J52" s="53"/>
      <c r="K52" s="54"/>
      <c r="L52" s="54"/>
      <c r="M52" s="54"/>
      <c r="N52" s="54"/>
      <c r="O52" s="54"/>
      <c r="P52" s="54"/>
    </row>
    <row r="53" spans="1:9" ht="57.75" customHeight="1">
      <c r="A53" s="14">
        <v>5</v>
      </c>
      <c r="B53" s="44" t="s">
        <v>61</v>
      </c>
      <c r="C53" s="49">
        <v>21.4</v>
      </c>
      <c r="D53" s="12" t="s">
        <v>33</v>
      </c>
      <c r="E53" s="11">
        <v>10</v>
      </c>
      <c r="F53" s="12">
        <f>C53*E53</f>
        <v>214</v>
      </c>
      <c r="G53" s="11">
        <v>40</v>
      </c>
      <c r="H53" s="46">
        <f>G53*C53</f>
        <v>856</v>
      </c>
      <c r="I53" s="13" t="s">
        <v>52</v>
      </c>
    </row>
    <row r="54" spans="1:16" s="43" customFormat="1" ht="48" customHeight="1">
      <c r="A54" s="14">
        <v>6</v>
      </c>
      <c r="B54" s="44" t="s">
        <v>64</v>
      </c>
      <c r="C54" s="11">
        <v>12.3</v>
      </c>
      <c r="D54" s="12" t="s">
        <v>33</v>
      </c>
      <c r="E54" s="12">
        <v>2</v>
      </c>
      <c r="F54" s="14">
        <f>SUM(F49:F53)</f>
        <v>1543.35</v>
      </c>
      <c r="G54" s="12">
        <v>8</v>
      </c>
      <c r="H54" s="12">
        <f>C54*G54</f>
        <v>98.4</v>
      </c>
      <c r="I54" s="13" t="s">
        <v>46</v>
      </c>
      <c r="J54" s="41"/>
      <c r="K54" s="42"/>
      <c r="L54" s="42"/>
      <c r="M54" s="42"/>
      <c r="N54" s="42"/>
      <c r="O54" s="42"/>
      <c r="P54" s="42"/>
    </row>
    <row r="55" spans="1:11" ht="21.75" customHeight="1">
      <c r="A55" s="39"/>
      <c r="B55" s="11" t="s">
        <v>30</v>
      </c>
      <c r="C55" s="11"/>
      <c r="D55" s="12"/>
      <c r="E55" s="11"/>
      <c r="F55" s="50">
        <f>SUM(F49:F54)</f>
        <v>3086.7</v>
      </c>
      <c r="G55" s="50"/>
      <c r="H55" s="50">
        <f>SUM(H49:H54)</f>
        <v>1939.6000000000001</v>
      </c>
      <c r="I55" s="52"/>
      <c r="K55" s="51"/>
    </row>
    <row r="56" spans="1:9" ht="22.5" customHeight="1">
      <c r="A56" s="34" t="s">
        <v>49</v>
      </c>
      <c r="B56" s="35" t="s">
        <v>70</v>
      </c>
      <c r="C56" s="10"/>
      <c r="D56" s="10"/>
      <c r="E56" s="36"/>
      <c r="F56" s="36"/>
      <c r="G56" s="10"/>
      <c r="H56" s="36"/>
      <c r="I56" s="38"/>
    </row>
    <row r="57" spans="1:16" s="43" customFormat="1" ht="44.25" customHeight="1">
      <c r="A57" s="14">
        <v>1</v>
      </c>
      <c r="B57" s="44" t="s">
        <v>66</v>
      </c>
      <c r="C57" s="49">
        <v>12.7</v>
      </c>
      <c r="D57" s="12" t="s">
        <v>11</v>
      </c>
      <c r="E57" s="11">
        <v>35</v>
      </c>
      <c r="F57" s="12">
        <f>E57*C57</f>
        <v>444.5</v>
      </c>
      <c r="G57" s="11">
        <v>30</v>
      </c>
      <c r="H57" s="46">
        <f>G57*C57</f>
        <v>381</v>
      </c>
      <c r="I57" s="13" t="s">
        <v>81</v>
      </c>
      <c r="J57" s="41"/>
      <c r="K57" s="42"/>
      <c r="L57" s="42"/>
      <c r="M57" s="42"/>
      <c r="N57" s="42"/>
      <c r="O57" s="42"/>
      <c r="P57" s="42"/>
    </row>
    <row r="58" spans="1:16" s="43" customFormat="1" ht="48" customHeight="1">
      <c r="A58" s="14">
        <v>2</v>
      </c>
      <c r="B58" s="44" t="s">
        <v>67</v>
      </c>
      <c r="C58" s="11">
        <v>5.6</v>
      </c>
      <c r="D58" s="12" t="s">
        <v>11</v>
      </c>
      <c r="E58" s="11">
        <v>35</v>
      </c>
      <c r="F58" s="12">
        <f>E58*C58</f>
        <v>196</v>
      </c>
      <c r="G58" s="11">
        <v>30</v>
      </c>
      <c r="H58" s="46">
        <f>G58*C58</f>
        <v>168</v>
      </c>
      <c r="I58" s="13" t="s">
        <v>81</v>
      </c>
      <c r="J58" s="41"/>
      <c r="K58" s="42"/>
      <c r="L58" s="42"/>
      <c r="M58" s="42"/>
      <c r="N58" s="42"/>
      <c r="O58" s="42"/>
      <c r="P58" s="42"/>
    </row>
    <row r="59" spans="1:9" ht="56.25" customHeight="1">
      <c r="A59" s="14">
        <v>3</v>
      </c>
      <c r="B59" s="44" t="s">
        <v>61</v>
      </c>
      <c r="C59" s="11">
        <v>5.6</v>
      </c>
      <c r="D59" s="12" t="s">
        <v>33</v>
      </c>
      <c r="E59" s="11">
        <v>10</v>
      </c>
      <c r="F59" s="12">
        <f>C59*E59</f>
        <v>56</v>
      </c>
      <c r="G59" s="11">
        <v>40</v>
      </c>
      <c r="H59" s="46">
        <f>G59*C59</f>
        <v>224</v>
      </c>
      <c r="I59" s="13" t="s">
        <v>52</v>
      </c>
    </row>
    <row r="60" spans="1:9" ht="54" customHeight="1">
      <c r="A60" s="14">
        <v>4</v>
      </c>
      <c r="B60" s="45" t="s">
        <v>75</v>
      </c>
      <c r="C60" s="11">
        <v>12.7</v>
      </c>
      <c r="D60" s="12" t="s">
        <v>33</v>
      </c>
      <c r="E60" s="11">
        <v>10</v>
      </c>
      <c r="F60" s="12">
        <v>127</v>
      </c>
      <c r="G60" s="11">
        <v>40</v>
      </c>
      <c r="H60" s="46">
        <v>508</v>
      </c>
      <c r="I60" s="13" t="s">
        <v>52</v>
      </c>
    </row>
    <row r="61" spans="1:9" ht="30.75" customHeight="1">
      <c r="A61" s="14">
        <v>5</v>
      </c>
      <c r="B61" s="45" t="s">
        <v>68</v>
      </c>
      <c r="C61" s="11">
        <v>12.7</v>
      </c>
      <c r="D61" s="12" t="s">
        <v>33</v>
      </c>
      <c r="E61" s="11">
        <v>5</v>
      </c>
      <c r="F61" s="12">
        <v>63.5</v>
      </c>
      <c r="G61" s="11">
        <v>8</v>
      </c>
      <c r="H61" s="46">
        <v>101.6</v>
      </c>
      <c r="I61" s="13"/>
    </row>
    <row r="62" spans="1:16" s="43" customFormat="1" ht="29.25" customHeight="1">
      <c r="A62" s="14">
        <v>6</v>
      </c>
      <c r="B62" s="44" t="s">
        <v>39</v>
      </c>
      <c r="C62" s="11">
        <v>5.6</v>
      </c>
      <c r="D62" s="12" t="s">
        <v>33</v>
      </c>
      <c r="E62" s="12">
        <v>65</v>
      </c>
      <c r="F62" s="14">
        <f>SUM(C62*E62)</f>
        <v>364</v>
      </c>
      <c r="G62" s="12">
        <v>25</v>
      </c>
      <c r="H62" s="12">
        <f>C62*G62</f>
        <v>140</v>
      </c>
      <c r="I62" s="65" t="s">
        <v>82</v>
      </c>
      <c r="J62" s="41"/>
      <c r="K62" s="42"/>
      <c r="L62" s="42"/>
      <c r="M62" s="42"/>
      <c r="N62" s="42"/>
      <c r="O62" s="42"/>
      <c r="P62" s="42"/>
    </row>
    <row r="63" spans="1:16" s="43" customFormat="1" ht="33" customHeight="1">
      <c r="A63" s="14">
        <v>7</v>
      </c>
      <c r="B63" s="44" t="s">
        <v>103</v>
      </c>
      <c r="C63" s="11">
        <v>1</v>
      </c>
      <c r="D63" s="12" t="s">
        <v>105</v>
      </c>
      <c r="E63" s="12">
        <v>35</v>
      </c>
      <c r="F63" s="14">
        <v>35</v>
      </c>
      <c r="G63" s="12">
        <v>15</v>
      </c>
      <c r="H63" s="12">
        <v>15</v>
      </c>
      <c r="I63" s="64" t="s">
        <v>106</v>
      </c>
      <c r="J63" s="41"/>
      <c r="K63" s="42"/>
      <c r="L63" s="42"/>
      <c r="M63" s="42"/>
      <c r="N63" s="42"/>
      <c r="O63" s="42"/>
      <c r="P63" s="42"/>
    </row>
    <row r="64" spans="1:16" s="43" customFormat="1" ht="31.5" customHeight="1">
      <c r="A64" s="14">
        <v>8</v>
      </c>
      <c r="B64" s="57" t="s">
        <v>47</v>
      </c>
      <c r="C64" s="58">
        <v>1</v>
      </c>
      <c r="D64" s="56" t="s">
        <v>45</v>
      </c>
      <c r="E64" s="56">
        <v>680</v>
      </c>
      <c r="F64" s="56">
        <f>C64*E64</f>
        <v>680</v>
      </c>
      <c r="G64" s="56">
        <v>300</v>
      </c>
      <c r="H64" s="58">
        <f>G64*C64</f>
        <v>300</v>
      </c>
      <c r="I64" s="59" t="s">
        <v>58</v>
      </c>
      <c r="J64" s="41"/>
      <c r="K64" s="42"/>
      <c r="L64" s="42"/>
      <c r="M64" s="42"/>
      <c r="N64" s="42"/>
      <c r="O64" s="42"/>
      <c r="P64" s="42"/>
    </row>
    <row r="65" spans="1:11" ht="25.5" customHeight="1">
      <c r="A65" s="39"/>
      <c r="B65" s="11" t="s">
        <v>30</v>
      </c>
      <c r="C65" s="11"/>
      <c r="D65" s="12"/>
      <c r="E65" s="11"/>
      <c r="F65" s="50">
        <f>SUM(F57:F64)</f>
        <v>1966</v>
      </c>
      <c r="G65" s="50"/>
      <c r="H65" s="50">
        <f>SUM(H57:H64)</f>
        <v>1837.6</v>
      </c>
      <c r="I65" s="52"/>
      <c r="K65" s="51"/>
    </row>
    <row r="66" spans="1:9" ht="24.75" customHeight="1">
      <c r="A66" s="34" t="s">
        <v>50</v>
      </c>
      <c r="B66" s="35" t="s">
        <v>94</v>
      </c>
      <c r="C66" s="10"/>
      <c r="D66" s="10"/>
      <c r="E66" s="36"/>
      <c r="F66" s="36"/>
      <c r="G66" s="10"/>
      <c r="H66" s="36"/>
      <c r="I66" s="38"/>
    </row>
    <row r="67" spans="1:16" s="43" customFormat="1" ht="33" customHeight="1">
      <c r="A67" s="14">
        <v>1</v>
      </c>
      <c r="B67" s="44" t="s">
        <v>40</v>
      </c>
      <c r="C67" s="49">
        <v>6.3</v>
      </c>
      <c r="D67" s="12" t="s">
        <v>11</v>
      </c>
      <c r="E67" s="11">
        <v>11</v>
      </c>
      <c r="F67" s="12">
        <f>E67*C67</f>
        <v>69.3</v>
      </c>
      <c r="G67" s="11">
        <v>12</v>
      </c>
      <c r="H67" s="46">
        <f>G67*C67</f>
        <v>75.6</v>
      </c>
      <c r="I67" s="13" t="s">
        <v>56</v>
      </c>
      <c r="J67" s="41"/>
      <c r="K67" s="42"/>
      <c r="L67" s="42"/>
      <c r="M67" s="42"/>
      <c r="N67" s="42"/>
      <c r="O67" s="42"/>
      <c r="P67" s="42"/>
    </row>
    <row r="68" spans="1:16" s="43" customFormat="1" ht="56.25" customHeight="1">
      <c r="A68" s="14">
        <v>2</v>
      </c>
      <c r="B68" s="44" t="s">
        <v>42</v>
      </c>
      <c r="C68" s="11">
        <v>12</v>
      </c>
      <c r="D68" s="12" t="s">
        <v>11</v>
      </c>
      <c r="E68" s="11">
        <v>11</v>
      </c>
      <c r="F68" s="12">
        <f>E68*C68</f>
        <v>132</v>
      </c>
      <c r="G68" s="11">
        <v>12</v>
      </c>
      <c r="H68" s="46">
        <f>G68*C68</f>
        <v>144</v>
      </c>
      <c r="I68" s="13" t="s">
        <v>57</v>
      </c>
      <c r="J68" s="41"/>
      <c r="K68" s="42"/>
      <c r="L68" s="42"/>
      <c r="M68" s="42"/>
      <c r="N68" s="42"/>
      <c r="O68" s="42"/>
      <c r="P68" s="42"/>
    </row>
    <row r="69" spans="1:16" s="55" customFormat="1" ht="49.5" customHeight="1">
      <c r="A69" s="56">
        <v>3</v>
      </c>
      <c r="B69" s="57" t="s">
        <v>71</v>
      </c>
      <c r="C69" s="58">
        <v>6.3</v>
      </c>
      <c r="D69" s="12" t="s">
        <v>11</v>
      </c>
      <c r="E69" s="56">
        <v>10</v>
      </c>
      <c r="F69" s="56">
        <f>C69*E69</f>
        <v>63</v>
      </c>
      <c r="G69" s="56">
        <v>40</v>
      </c>
      <c r="H69" s="58">
        <f>G69*C69</f>
        <v>252</v>
      </c>
      <c r="I69" s="13" t="s">
        <v>52</v>
      </c>
      <c r="J69" s="53"/>
      <c r="K69" s="54"/>
      <c r="L69" s="54"/>
      <c r="M69" s="54"/>
      <c r="N69" s="54"/>
      <c r="O69" s="54"/>
      <c r="P69" s="54"/>
    </row>
    <row r="70" spans="1:9" ht="53.25" customHeight="1">
      <c r="A70" s="14">
        <v>4</v>
      </c>
      <c r="B70" s="44" t="s">
        <v>72</v>
      </c>
      <c r="C70" s="11">
        <v>5.1</v>
      </c>
      <c r="D70" s="12" t="s">
        <v>33</v>
      </c>
      <c r="E70" s="11">
        <v>2</v>
      </c>
      <c r="F70" s="12">
        <f>C70*E70</f>
        <v>10.2</v>
      </c>
      <c r="G70" s="11">
        <v>8</v>
      </c>
      <c r="H70" s="58">
        <f>G70*C70</f>
        <v>40.8</v>
      </c>
      <c r="I70" s="13" t="s">
        <v>46</v>
      </c>
    </row>
    <row r="71" spans="1:11" ht="26.25" customHeight="1">
      <c r="A71" s="39"/>
      <c r="B71" s="11" t="s">
        <v>30</v>
      </c>
      <c r="C71" s="11"/>
      <c r="D71" s="12"/>
      <c r="E71" s="11"/>
      <c r="F71" s="50">
        <f>SUM(F67:F70)</f>
        <v>274.5</v>
      </c>
      <c r="G71" s="50"/>
      <c r="H71" s="50">
        <f>SUM(H67:H70)</f>
        <v>512.4</v>
      </c>
      <c r="I71" s="52"/>
      <c r="K71" s="51"/>
    </row>
    <row r="72" spans="1:9" ht="28.5" customHeight="1">
      <c r="A72" s="34" t="s">
        <v>51</v>
      </c>
      <c r="B72" s="35" t="s">
        <v>73</v>
      </c>
      <c r="C72" s="10"/>
      <c r="D72" s="10"/>
      <c r="E72" s="36"/>
      <c r="F72" s="36"/>
      <c r="G72" s="10"/>
      <c r="H72" s="60"/>
      <c r="I72" s="38"/>
    </row>
    <row r="73" spans="1:16" s="43" customFormat="1" ht="34.5" customHeight="1">
      <c r="A73" s="14">
        <v>1</v>
      </c>
      <c r="B73" s="44" t="s">
        <v>40</v>
      </c>
      <c r="C73" s="49">
        <v>17.74</v>
      </c>
      <c r="D73" s="12" t="s">
        <v>11</v>
      </c>
      <c r="E73" s="11">
        <v>11</v>
      </c>
      <c r="F73" s="12">
        <f>E73*C73</f>
        <v>195.14</v>
      </c>
      <c r="G73" s="11">
        <v>12</v>
      </c>
      <c r="H73" s="46">
        <f>G73*C73</f>
        <v>212.88</v>
      </c>
      <c r="I73" s="13" t="s">
        <v>56</v>
      </c>
      <c r="J73" s="41"/>
      <c r="K73" s="42"/>
      <c r="L73" s="42"/>
      <c r="M73" s="42"/>
      <c r="N73" s="42"/>
      <c r="O73" s="42"/>
      <c r="P73" s="42"/>
    </row>
    <row r="74" spans="1:16" s="43" customFormat="1" ht="31.5" customHeight="1">
      <c r="A74" s="14">
        <v>2</v>
      </c>
      <c r="B74" s="44" t="s">
        <v>42</v>
      </c>
      <c r="C74" s="11">
        <v>33.5</v>
      </c>
      <c r="D74" s="12" t="s">
        <v>33</v>
      </c>
      <c r="E74" s="11">
        <v>11</v>
      </c>
      <c r="F74" s="12">
        <f>E74*C74</f>
        <v>368.5</v>
      </c>
      <c r="G74" s="11">
        <v>12</v>
      </c>
      <c r="H74" s="46">
        <f>G74*C74</f>
        <v>402</v>
      </c>
      <c r="I74" s="13" t="s">
        <v>57</v>
      </c>
      <c r="J74" s="41"/>
      <c r="K74" s="42"/>
      <c r="L74" s="42"/>
      <c r="M74" s="42"/>
      <c r="N74" s="42"/>
      <c r="O74" s="42"/>
      <c r="P74" s="42"/>
    </row>
    <row r="75" spans="1:16" s="55" customFormat="1" ht="27.75" customHeight="1">
      <c r="A75" s="14">
        <v>3</v>
      </c>
      <c r="B75" s="57" t="s">
        <v>71</v>
      </c>
      <c r="C75" s="58">
        <v>17.7</v>
      </c>
      <c r="D75" s="12" t="s">
        <v>33</v>
      </c>
      <c r="E75" s="56">
        <v>10</v>
      </c>
      <c r="F75" s="56">
        <f>C75*E75</f>
        <v>177</v>
      </c>
      <c r="G75" s="56">
        <v>40</v>
      </c>
      <c r="H75" s="58">
        <f>G75*C75</f>
        <v>708</v>
      </c>
      <c r="I75" s="13" t="s">
        <v>52</v>
      </c>
      <c r="J75" s="53"/>
      <c r="K75" s="54"/>
      <c r="L75" s="54"/>
      <c r="M75" s="54"/>
      <c r="N75" s="54"/>
      <c r="O75" s="54"/>
      <c r="P75" s="54"/>
    </row>
    <row r="76" spans="1:9" ht="29.25" customHeight="1">
      <c r="A76" s="14">
        <v>4</v>
      </c>
      <c r="B76" s="57" t="s">
        <v>47</v>
      </c>
      <c r="C76" s="11">
        <v>1</v>
      </c>
      <c r="D76" s="56" t="s">
        <v>45</v>
      </c>
      <c r="E76" s="11">
        <v>680</v>
      </c>
      <c r="F76" s="12">
        <f>C76*E76</f>
        <v>680</v>
      </c>
      <c r="G76" s="11">
        <v>300</v>
      </c>
      <c r="H76" s="46">
        <f>G76*C76</f>
        <v>300</v>
      </c>
      <c r="I76" s="59" t="s">
        <v>59</v>
      </c>
    </row>
    <row r="77" spans="1:9" ht="29.25" customHeight="1">
      <c r="A77" s="14">
        <v>5</v>
      </c>
      <c r="B77" s="57" t="s">
        <v>103</v>
      </c>
      <c r="C77" s="11">
        <v>1</v>
      </c>
      <c r="D77" s="56" t="s">
        <v>105</v>
      </c>
      <c r="E77" s="11">
        <v>35</v>
      </c>
      <c r="F77" s="12">
        <v>35</v>
      </c>
      <c r="G77" s="11">
        <v>15</v>
      </c>
      <c r="H77" s="46">
        <f>G77*C77</f>
        <v>15</v>
      </c>
      <c r="I77" s="64" t="s">
        <v>106</v>
      </c>
    </row>
    <row r="78" spans="1:16" s="43" customFormat="1" ht="33.75" customHeight="1">
      <c r="A78" s="14">
        <v>6</v>
      </c>
      <c r="B78" s="44" t="s">
        <v>64</v>
      </c>
      <c r="C78" s="49">
        <v>12</v>
      </c>
      <c r="D78" s="12" t="s">
        <v>37</v>
      </c>
      <c r="E78" s="12">
        <v>2</v>
      </c>
      <c r="F78" s="47">
        <v>24</v>
      </c>
      <c r="G78" s="12">
        <v>8</v>
      </c>
      <c r="H78" s="48">
        <f>C78*G78</f>
        <v>96</v>
      </c>
      <c r="I78" s="13" t="s">
        <v>46</v>
      </c>
      <c r="J78" s="41"/>
      <c r="K78" s="42"/>
      <c r="L78" s="42"/>
      <c r="M78" s="42"/>
      <c r="N78" s="42"/>
      <c r="O78" s="42"/>
      <c r="P78" s="42"/>
    </row>
    <row r="79" spans="1:11" ht="21.75" customHeight="1">
      <c r="A79" s="39"/>
      <c r="B79" s="11" t="s">
        <v>30</v>
      </c>
      <c r="C79" s="11"/>
      <c r="D79" s="12"/>
      <c r="E79" s="11"/>
      <c r="F79" s="50">
        <f>SUM(F73:F78)</f>
        <v>1479.6399999999999</v>
      </c>
      <c r="G79" s="50"/>
      <c r="H79" s="50">
        <f>SUM(H73:H78)</f>
        <v>1733.88</v>
      </c>
      <c r="I79" s="52"/>
      <c r="K79" s="51"/>
    </row>
    <row r="80" spans="1:9" ht="22.5" customHeight="1">
      <c r="A80" s="34" t="s">
        <v>53</v>
      </c>
      <c r="B80" s="35" t="s">
        <v>74</v>
      </c>
      <c r="C80" s="10"/>
      <c r="D80" s="10"/>
      <c r="E80" s="36"/>
      <c r="F80" s="36"/>
      <c r="G80" s="10"/>
      <c r="H80" s="36"/>
      <c r="I80" s="38"/>
    </row>
    <row r="81" spans="1:16" s="43" customFormat="1" ht="31.5" customHeight="1">
      <c r="A81" s="14">
        <v>1</v>
      </c>
      <c r="B81" s="44" t="s">
        <v>66</v>
      </c>
      <c r="C81" s="49">
        <v>13.3</v>
      </c>
      <c r="D81" s="12" t="s">
        <v>11</v>
      </c>
      <c r="E81" s="11">
        <v>35</v>
      </c>
      <c r="F81" s="12">
        <f>E81*C81</f>
        <v>465.5</v>
      </c>
      <c r="G81" s="11">
        <v>30</v>
      </c>
      <c r="H81" s="46">
        <f>G81*C81</f>
        <v>399</v>
      </c>
      <c r="I81" s="15" t="s">
        <v>87</v>
      </c>
      <c r="J81" s="41"/>
      <c r="K81" s="42"/>
      <c r="L81" s="42"/>
      <c r="M81" s="42"/>
      <c r="N81" s="42"/>
      <c r="O81" s="42"/>
      <c r="P81" s="42"/>
    </row>
    <row r="82" spans="1:16" s="43" customFormat="1" ht="46.5" customHeight="1">
      <c r="A82" s="14">
        <v>2</v>
      </c>
      <c r="B82" s="44" t="s">
        <v>67</v>
      </c>
      <c r="C82" s="11">
        <v>4.44</v>
      </c>
      <c r="D82" s="12" t="s">
        <v>11</v>
      </c>
      <c r="E82" s="11">
        <v>35</v>
      </c>
      <c r="F82" s="12">
        <f>E82*C82</f>
        <v>155.4</v>
      </c>
      <c r="G82" s="11">
        <v>30</v>
      </c>
      <c r="H82" s="46">
        <f>G82*C82</f>
        <v>133.20000000000002</v>
      </c>
      <c r="I82" s="13" t="s">
        <v>81</v>
      </c>
      <c r="J82" s="41"/>
      <c r="K82" s="42"/>
      <c r="L82" s="42"/>
      <c r="M82" s="42"/>
      <c r="N82" s="42"/>
      <c r="O82" s="42"/>
      <c r="P82" s="42"/>
    </row>
    <row r="83" spans="1:16" s="55" customFormat="1" ht="27.75" customHeight="1">
      <c r="A83" s="14">
        <v>3</v>
      </c>
      <c r="B83" s="57" t="s">
        <v>68</v>
      </c>
      <c r="C83" s="58">
        <v>17.8</v>
      </c>
      <c r="D83" s="12" t="s">
        <v>11</v>
      </c>
      <c r="E83" s="56">
        <v>5</v>
      </c>
      <c r="F83" s="56">
        <f>C83*E83</f>
        <v>89</v>
      </c>
      <c r="G83" s="56">
        <v>8</v>
      </c>
      <c r="H83" s="58">
        <f>G83*C83</f>
        <v>142.4</v>
      </c>
      <c r="I83" s="59"/>
      <c r="J83" s="53"/>
      <c r="K83" s="54"/>
      <c r="L83" s="54"/>
      <c r="M83" s="54"/>
      <c r="N83" s="54"/>
      <c r="O83" s="54"/>
      <c r="P83" s="54"/>
    </row>
    <row r="84" spans="1:9" ht="49.5" customHeight="1">
      <c r="A84" s="14">
        <v>4</v>
      </c>
      <c r="B84" s="44" t="s">
        <v>41</v>
      </c>
      <c r="C84" s="11">
        <v>4.44</v>
      </c>
      <c r="D84" s="12" t="s">
        <v>33</v>
      </c>
      <c r="E84" s="11">
        <v>10</v>
      </c>
      <c r="F84" s="12">
        <f>C84*E84</f>
        <v>44.400000000000006</v>
      </c>
      <c r="G84" s="11">
        <v>40</v>
      </c>
      <c r="H84" s="46">
        <f>G84*C84</f>
        <v>177.60000000000002</v>
      </c>
      <c r="I84" s="13" t="s">
        <v>52</v>
      </c>
    </row>
    <row r="85" spans="1:16" s="43" customFormat="1" ht="57" customHeight="1">
      <c r="A85" s="14">
        <v>5</v>
      </c>
      <c r="B85" s="45" t="s">
        <v>75</v>
      </c>
      <c r="C85" s="11">
        <v>17.8</v>
      </c>
      <c r="D85" s="12" t="s">
        <v>33</v>
      </c>
      <c r="E85" s="12">
        <v>10</v>
      </c>
      <c r="F85" s="14">
        <f>SUM(C85*E85)</f>
        <v>178</v>
      </c>
      <c r="G85" s="12">
        <v>40</v>
      </c>
      <c r="H85" s="12">
        <f>C85*G85</f>
        <v>712</v>
      </c>
      <c r="I85" s="13" t="s">
        <v>52</v>
      </c>
      <c r="J85" s="41"/>
      <c r="K85" s="42"/>
      <c r="L85" s="42"/>
      <c r="M85" s="42"/>
      <c r="N85" s="42"/>
      <c r="O85" s="42"/>
      <c r="P85" s="42"/>
    </row>
    <row r="86" spans="1:16" s="43" customFormat="1" ht="31.5" customHeight="1">
      <c r="A86" s="14">
        <v>6</v>
      </c>
      <c r="B86" s="57" t="s">
        <v>47</v>
      </c>
      <c r="C86" s="11">
        <v>1</v>
      </c>
      <c r="D86" s="56" t="s">
        <v>45</v>
      </c>
      <c r="E86" s="11">
        <v>680</v>
      </c>
      <c r="F86" s="61">
        <v>680</v>
      </c>
      <c r="G86" s="12">
        <v>300</v>
      </c>
      <c r="H86" s="12">
        <f>C86*G86</f>
        <v>300</v>
      </c>
      <c r="I86" s="59" t="s">
        <v>59</v>
      </c>
      <c r="J86" s="41"/>
      <c r="K86" s="42"/>
      <c r="L86" s="42"/>
      <c r="M86" s="42"/>
      <c r="N86" s="42"/>
      <c r="O86" s="42"/>
      <c r="P86" s="42"/>
    </row>
    <row r="87" spans="1:16" s="43" customFormat="1" ht="31.5" customHeight="1">
      <c r="A87" s="14">
        <v>7</v>
      </c>
      <c r="B87" s="57" t="s">
        <v>103</v>
      </c>
      <c r="C87" s="11">
        <v>1</v>
      </c>
      <c r="D87" s="56" t="s">
        <v>105</v>
      </c>
      <c r="E87" s="11">
        <v>35</v>
      </c>
      <c r="F87" s="61">
        <v>35</v>
      </c>
      <c r="G87" s="12">
        <v>15</v>
      </c>
      <c r="H87" s="68">
        <v>15</v>
      </c>
      <c r="I87" s="64" t="s">
        <v>106</v>
      </c>
      <c r="J87" s="41"/>
      <c r="K87" s="42"/>
      <c r="L87" s="42"/>
      <c r="M87" s="42"/>
      <c r="N87" s="42"/>
      <c r="O87" s="42"/>
      <c r="P87" s="42"/>
    </row>
    <row r="88" spans="1:11" ht="21.75" customHeight="1">
      <c r="A88" s="39"/>
      <c r="B88" s="11" t="s">
        <v>30</v>
      </c>
      <c r="C88" s="11"/>
      <c r="D88" s="12"/>
      <c r="E88" s="11"/>
      <c r="F88" s="50">
        <f>SUM(F81:F87)</f>
        <v>1647.3</v>
      </c>
      <c r="G88" s="50"/>
      <c r="H88" s="50">
        <f>SUM(H81:H87)</f>
        <v>1879.2</v>
      </c>
      <c r="I88" s="52"/>
      <c r="K88" s="51"/>
    </row>
    <row r="89" spans="1:9" ht="22.5" customHeight="1">
      <c r="A89" s="34" t="s">
        <v>54</v>
      </c>
      <c r="B89" s="35" t="s">
        <v>76</v>
      </c>
      <c r="C89" s="10"/>
      <c r="D89" s="10"/>
      <c r="E89" s="36"/>
      <c r="F89" s="36"/>
      <c r="G89" s="10"/>
      <c r="H89" s="36"/>
      <c r="I89" s="38"/>
    </row>
    <row r="90" spans="1:16" s="55" customFormat="1" ht="29.25" customHeight="1">
      <c r="A90" s="56">
        <v>1</v>
      </c>
      <c r="B90" s="44" t="s">
        <v>40</v>
      </c>
      <c r="C90" s="58">
        <v>8.07</v>
      </c>
      <c r="D90" s="12" t="s">
        <v>33</v>
      </c>
      <c r="E90" s="56">
        <v>11</v>
      </c>
      <c r="F90" s="56">
        <f>C90*E90</f>
        <v>88.77000000000001</v>
      </c>
      <c r="G90" s="56">
        <v>12</v>
      </c>
      <c r="H90" s="58">
        <f>G90*C90</f>
        <v>96.84</v>
      </c>
      <c r="I90" s="13" t="s">
        <v>56</v>
      </c>
      <c r="J90" s="53"/>
      <c r="K90" s="54"/>
      <c r="L90" s="54"/>
      <c r="M90" s="54"/>
      <c r="N90" s="54"/>
      <c r="O90" s="54"/>
      <c r="P90" s="54"/>
    </row>
    <row r="91" spans="1:9" ht="31.5" customHeight="1">
      <c r="A91" s="14">
        <v>2</v>
      </c>
      <c r="B91" s="57" t="s">
        <v>42</v>
      </c>
      <c r="C91" s="11">
        <v>25</v>
      </c>
      <c r="D91" s="12" t="s">
        <v>33</v>
      </c>
      <c r="E91" s="11">
        <v>11</v>
      </c>
      <c r="F91" s="12">
        <f>C91*E91</f>
        <v>275</v>
      </c>
      <c r="G91" s="11">
        <v>12</v>
      </c>
      <c r="H91" s="46">
        <f>G91*C91</f>
        <v>300</v>
      </c>
      <c r="I91" s="13" t="s">
        <v>57</v>
      </c>
    </row>
    <row r="92" spans="1:16" s="55" customFormat="1" ht="30" customHeight="1">
      <c r="A92" s="56">
        <v>3</v>
      </c>
      <c r="B92" s="44" t="s">
        <v>41</v>
      </c>
      <c r="C92" s="58">
        <v>8.07</v>
      </c>
      <c r="D92" s="56" t="s">
        <v>33</v>
      </c>
      <c r="E92" s="56">
        <v>10</v>
      </c>
      <c r="F92" s="56">
        <v>81</v>
      </c>
      <c r="G92" s="56">
        <v>40</v>
      </c>
      <c r="H92" s="58">
        <v>324</v>
      </c>
      <c r="I92" s="13" t="s">
        <v>52</v>
      </c>
      <c r="J92" s="53"/>
      <c r="K92" s="54"/>
      <c r="L92" s="54"/>
      <c r="M92" s="54"/>
      <c r="N92" s="54"/>
      <c r="O92" s="54"/>
      <c r="P92" s="54"/>
    </row>
    <row r="93" spans="1:16" s="55" customFormat="1" ht="30" customHeight="1">
      <c r="A93" s="56">
        <v>4</v>
      </c>
      <c r="B93" s="57" t="s">
        <v>47</v>
      </c>
      <c r="C93" s="58">
        <v>1</v>
      </c>
      <c r="D93" s="56" t="s">
        <v>45</v>
      </c>
      <c r="E93" s="56">
        <v>680</v>
      </c>
      <c r="F93" s="56">
        <f>C93*E93</f>
        <v>680</v>
      </c>
      <c r="G93" s="56">
        <v>300</v>
      </c>
      <c r="H93" s="58">
        <f>G93*C93</f>
        <v>300</v>
      </c>
      <c r="I93" s="59" t="s">
        <v>59</v>
      </c>
      <c r="J93" s="53"/>
      <c r="K93" s="54"/>
      <c r="L93" s="54"/>
      <c r="M93" s="54"/>
      <c r="N93" s="54"/>
      <c r="O93" s="54"/>
      <c r="P93" s="54"/>
    </row>
    <row r="94" spans="1:16" s="55" customFormat="1" ht="32.25" customHeight="1">
      <c r="A94" s="56">
        <v>5</v>
      </c>
      <c r="B94" s="57" t="s">
        <v>103</v>
      </c>
      <c r="C94" s="58">
        <v>1</v>
      </c>
      <c r="D94" s="56" t="s">
        <v>105</v>
      </c>
      <c r="E94" s="56">
        <v>35</v>
      </c>
      <c r="F94" s="56">
        <v>35</v>
      </c>
      <c r="G94" s="56">
        <v>15</v>
      </c>
      <c r="H94" s="62">
        <v>15</v>
      </c>
      <c r="I94" s="64" t="s">
        <v>106</v>
      </c>
      <c r="J94" s="53"/>
      <c r="K94" s="54"/>
      <c r="L94" s="54"/>
      <c r="M94" s="54"/>
      <c r="N94" s="54"/>
      <c r="O94" s="54"/>
      <c r="P94" s="54"/>
    </row>
    <row r="95" spans="1:16" s="55" customFormat="1" ht="56.25" customHeight="1">
      <c r="A95" s="56">
        <v>6</v>
      </c>
      <c r="B95" s="44" t="s">
        <v>64</v>
      </c>
      <c r="C95" s="58">
        <v>8.95</v>
      </c>
      <c r="D95" s="12" t="s">
        <v>37</v>
      </c>
      <c r="E95" s="56">
        <v>2</v>
      </c>
      <c r="F95" s="56">
        <v>18</v>
      </c>
      <c r="G95" s="56">
        <v>8</v>
      </c>
      <c r="H95" s="62">
        <v>72</v>
      </c>
      <c r="I95" s="13" t="s">
        <v>46</v>
      </c>
      <c r="J95" s="53"/>
      <c r="K95" s="54"/>
      <c r="L95" s="54"/>
      <c r="M95" s="54"/>
      <c r="N95" s="54"/>
      <c r="O95" s="54"/>
      <c r="P95" s="54"/>
    </row>
    <row r="96" spans="1:11" ht="21.75" customHeight="1">
      <c r="A96" s="39"/>
      <c r="B96" s="11" t="s">
        <v>30</v>
      </c>
      <c r="C96" s="11"/>
      <c r="D96" s="12"/>
      <c r="E96" s="11"/>
      <c r="F96" s="50">
        <f>SUM(F90:F95)</f>
        <v>1177.77</v>
      </c>
      <c r="G96" s="50"/>
      <c r="H96" s="50">
        <f>SUM(H90:H95)</f>
        <v>1107.8400000000001</v>
      </c>
      <c r="I96" s="52"/>
      <c r="K96" s="51"/>
    </row>
    <row r="97" spans="1:9" ht="25.5" customHeight="1">
      <c r="A97" s="34" t="s">
        <v>55</v>
      </c>
      <c r="B97" s="35" t="s">
        <v>77</v>
      </c>
      <c r="C97" s="10"/>
      <c r="D97" s="10"/>
      <c r="E97" s="36"/>
      <c r="F97" s="36"/>
      <c r="G97" s="10"/>
      <c r="H97" s="36"/>
      <c r="I97" s="38"/>
    </row>
    <row r="98" spans="1:16" s="43" customFormat="1" ht="48.75" customHeight="1">
      <c r="A98" s="14">
        <v>1</v>
      </c>
      <c r="B98" s="44" t="s">
        <v>78</v>
      </c>
      <c r="C98" s="49">
        <v>23</v>
      </c>
      <c r="D98" s="12" t="s">
        <v>11</v>
      </c>
      <c r="E98" s="11">
        <v>10</v>
      </c>
      <c r="F98" s="12">
        <f>E98*C98</f>
        <v>230</v>
      </c>
      <c r="G98" s="11">
        <v>40</v>
      </c>
      <c r="H98" s="46">
        <f>G98*C98</f>
        <v>920</v>
      </c>
      <c r="I98" s="13" t="s">
        <v>52</v>
      </c>
      <c r="J98" s="41"/>
      <c r="K98" s="42"/>
      <c r="L98" s="42"/>
      <c r="M98" s="42"/>
      <c r="N98" s="42"/>
      <c r="O98" s="42"/>
      <c r="P98" s="42"/>
    </row>
    <row r="99" spans="1:16" s="43" customFormat="1" ht="30" customHeight="1">
      <c r="A99" s="14">
        <v>2</v>
      </c>
      <c r="B99" s="57" t="s">
        <v>68</v>
      </c>
      <c r="C99" s="49">
        <v>23</v>
      </c>
      <c r="D99" s="12" t="s">
        <v>11</v>
      </c>
      <c r="E99" s="11">
        <v>5</v>
      </c>
      <c r="F99" s="12">
        <v>115</v>
      </c>
      <c r="G99" s="11">
        <v>8</v>
      </c>
      <c r="H99" s="46">
        <v>184</v>
      </c>
      <c r="I99" s="13"/>
      <c r="J99" s="41"/>
      <c r="K99" s="42"/>
      <c r="L99" s="42"/>
      <c r="M99" s="42"/>
      <c r="N99" s="42"/>
      <c r="O99" s="42"/>
      <c r="P99" s="42"/>
    </row>
    <row r="100" spans="1:9" ht="49.5" customHeight="1">
      <c r="A100" s="14">
        <v>3</v>
      </c>
      <c r="B100" s="44" t="s">
        <v>71</v>
      </c>
      <c r="C100" s="11">
        <v>7.08</v>
      </c>
      <c r="D100" s="12" t="s">
        <v>33</v>
      </c>
      <c r="E100" s="11">
        <v>10</v>
      </c>
      <c r="F100" s="12">
        <f>C100*E100</f>
        <v>70.8</v>
      </c>
      <c r="G100" s="11">
        <v>40</v>
      </c>
      <c r="H100" s="46">
        <f>G100*C100</f>
        <v>283.2</v>
      </c>
      <c r="I100" s="13" t="s">
        <v>52</v>
      </c>
    </row>
    <row r="101" spans="1:9" ht="30.75" customHeight="1">
      <c r="A101" s="14">
        <v>4</v>
      </c>
      <c r="B101" s="44" t="s">
        <v>79</v>
      </c>
      <c r="C101" s="11">
        <v>7.08</v>
      </c>
      <c r="D101" s="12" t="s">
        <v>33</v>
      </c>
      <c r="E101" s="11">
        <v>45</v>
      </c>
      <c r="F101" s="12">
        <f>C101*E101</f>
        <v>318.6</v>
      </c>
      <c r="G101" s="11">
        <v>25</v>
      </c>
      <c r="H101" s="46">
        <f>G101*C101</f>
        <v>177</v>
      </c>
      <c r="I101" s="13" t="s">
        <v>84</v>
      </c>
    </row>
    <row r="102" spans="1:9" ht="30.75" customHeight="1">
      <c r="A102" s="14">
        <v>5</v>
      </c>
      <c r="B102" s="57" t="s">
        <v>47</v>
      </c>
      <c r="C102" s="58">
        <v>1</v>
      </c>
      <c r="D102" s="56" t="s">
        <v>45</v>
      </c>
      <c r="E102" s="11">
        <v>680</v>
      </c>
      <c r="F102" s="12">
        <v>680</v>
      </c>
      <c r="G102" s="11">
        <v>300</v>
      </c>
      <c r="H102" s="63">
        <v>300</v>
      </c>
      <c r="I102" s="59" t="s">
        <v>59</v>
      </c>
    </row>
    <row r="103" spans="1:9" ht="32.25" customHeight="1">
      <c r="A103" s="14">
        <v>6</v>
      </c>
      <c r="B103" s="57" t="s">
        <v>103</v>
      </c>
      <c r="C103" s="58">
        <v>1</v>
      </c>
      <c r="D103" s="56" t="s">
        <v>105</v>
      </c>
      <c r="E103" s="11">
        <v>35</v>
      </c>
      <c r="F103" s="12">
        <v>35</v>
      </c>
      <c r="G103" s="11">
        <v>15</v>
      </c>
      <c r="H103" s="63">
        <v>15</v>
      </c>
      <c r="I103" s="64" t="s">
        <v>106</v>
      </c>
    </row>
    <row r="104" spans="1:11" ht="25.5" customHeight="1">
      <c r="A104" s="39"/>
      <c r="B104" s="11" t="s">
        <v>30</v>
      </c>
      <c r="C104" s="11"/>
      <c r="D104" s="12"/>
      <c r="E104" s="11"/>
      <c r="F104" s="50">
        <f>SUM(F98:F103)</f>
        <v>1449.4</v>
      </c>
      <c r="G104" s="50"/>
      <c r="H104" s="50">
        <f>SUM(H98:H103)</f>
        <v>1879.2</v>
      </c>
      <c r="I104" s="52"/>
      <c r="K104" s="51"/>
    </row>
    <row r="105" spans="1:9" ht="26.25" customHeight="1">
      <c r="A105" s="34" t="s">
        <v>101</v>
      </c>
      <c r="B105" s="35" t="s">
        <v>100</v>
      </c>
      <c r="C105" s="10"/>
      <c r="D105" s="10"/>
      <c r="E105" s="36"/>
      <c r="F105" s="36"/>
      <c r="G105" s="10"/>
      <c r="H105" s="36"/>
      <c r="I105" s="38"/>
    </row>
    <row r="106" spans="1:16" s="43" customFormat="1" ht="30.75" customHeight="1">
      <c r="A106" s="14">
        <v>1</v>
      </c>
      <c r="B106" s="44" t="s">
        <v>40</v>
      </c>
      <c r="C106" s="49">
        <v>11</v>
      </c>
      <c r="D106" s="12" t="s">
        <v>11</v>
      </c>
      <c r="E106" s="11">
        <v>11</v>
      </c>
      <c r="F106" s="12">
        <f>E106*C106</f>
        <v>121</v>
      </c>
      <c r="G106" s="11">
        <v>12</v>
      </c>
      <c r="H106" s="46">
        <f>G106*C106</f>
        <v>132</v>
      </c>
      <c r="I106" s="13" t="s">
        <v>56</v>
      </c>
      <c r="J106" s="41"/>
      <c r="K106" s="42"/>
      <c r="L106" s="42"/>
      <c r="M106" s="42"/>
      <c r="N106" s="42"/>
      <c r="O106" s="42"/>
      <c r="P106" s="42"/>
    </row>
    <row r="107" spans="1:9" ht="33.75" customHeight="1">
      <c r="A107" s="14">
        <v>2</v>
      </c>
      <c r="B107" s="44" t="s">
        <v>42</v>
      </c>
      <c r="C107" s="11">
        <v>19.4</v>
      </c>
      <c r="D107" s="12" t="s">
        <v>44</v>
      </c>
      <c r="E107" s="11">
        <v>11</v>
      </c>
      <c r="F107" s="12">
        <f>C107*E107</f>
        <v>213.39999999999998</v>
      </c>
      <c r="G107" s="11">
        <v>12</v>
      </c>
      <c r="H107" s="46">
        <f>G107*C107</f>
        <v>232.79999999999998</v>
      </c>
      <c r="I107" s="13" t="s">
        <v>57</v>
      </c>
    </row>
    <row r="108" spans="1:9" ht="42.75" customHeight="1">
      <c r="A108" s="14">
        <v>3</v>
      </c>
      <c r="B108" s="44" t="s">
        <v>93</v>
      </c>
      <c r="C108" s="11">
        <v>11</v>
      </c>
      <c r="D108" s="12" t="s">
        <v>44</v>
      </c>
      <c r="E108" s="11">
        <v>10</v>
      </c>
      <c r="F108" s="12">
        <v>105</v>
      </c>
      <c r="G108" s="11">
        <v>40</v>
      </c>
      <c r="H108" s="46">
        <v>420</v>
      </c>
      <c r="I108" s="13" t="s">
        <v>52</v>
      </c>
    </row>
    <row r="109" spans="1:9" ht="26.25" customHeight="1">
      <c r="A109" s="14">
        <v>4</v>
      </c>
      <c r="B109" s="44" t="s">
        <v>47</v>
      </c>
      <c r="C109" s="11">
        <v>1</v>
      </c>
      <c r="D109" s="56" t="s">
        <v>45</v>
      </c>
      <c r="E109" s="11">
        <v>680</v>
      </c>
      <c r="F109" s="12">
        <v>680</v>
      </c>
      <c r="G109" s="11">
        <v>300</v>
      </c>
      <c r="H109" s="46">
        <v>300</v>
      </c>
      <c r="I109" s="59" t="s">
        <v>59</v>
      </c>
    </row>
    <row r="110" spans="1:9" ht="27.75" customHeight="1">
      <c r="A110" s="14">
        <v>5</v>
      </c>
      <c r="B110" s="44" t="s">
        <v>104</v>
      </c>
      <c r="C110" s="11">
        <v>1</v>
      </c>
      <c r="D110" s="12" t="s">
        <v>107</v>
      </c>
      <c r="E110" s="11">
        <v>35</v>
      </c>
      <c r="F110" s="12">
        <v>35</v>
      </c>
      <c r="G110" s="11">
        <v>15</v>
      </c>
      <c r="H110" s="46">
        <v>15</v>
      </c>
      <c r="I110" s="64" t="s">
        <v>106</v>
      </c>
    </row>
    <row r="111" spans="1:9" ht="48" customHeight="1">
      <c r="A111" s="14">
        <v>6</v>
      </c>
      <c r="B111" s="44" t="s">
        <v>72</v>
      </c>
      <c r="C111" s="11">
        <v>15.1</v>
      </c>
      <c r="D111" s="12" t="s">
        <v>37</v>
      </c>
      <c r="E111" s="11">
        <v>2</v>
      </c>
      <c r="F111" s="12">
        <f>C111*E111</f>
        <v>30.2</v>
      </c>
      <c r="G111" s="11">
        <v>8</v>
      </c>
      <c r="H111" s="46">
        <f>G111*C111</f>
        <v>120.8</v>
      </c>
      <c r="I111" s="13" t="s">
        <v>46</v>
      </c>
    </row>
    <row r="112" spans="1:9" ht="21" customHeight="1">
      <c r="A112" s="39"/>
      <c r="B112" s="11" t="s">
        <v>30</v>
      </c>
      <c r="C112" s="11"/>
      <c r="D112" s="12"/>
      <c r="E112" s="11"/>
      <c r="F112" s="50">
        <f>SUM(F106:F111)</f>
        <v>1184.6000000000001</v>
      </c>
      <c r="G112" s="50"/>
      <c r="H112" s="50">
        <f>SUM(H106:H111)</f>
        <v>1220.6</v>
      </c>
      <c r="I112" s="52"/>
    </row>
    <row r="113" spans="1:9" ht="24.75" customHeight="1">
      <c r="A113" s="34" t="s">
        <v>102</v>
      </c>
      <c r="B113" s="35" t="s">
        <v>80</v>
      </c>
      <c r="C113" s="10"/>
      <c r="D113" s="10"/>
      <c r="E113" s="36"/>
      <c r="F113" s="36"/>
      <c r="G113" s="10"/>
      <c r="H113" s="36"/>
      <c r="I113" s="38"/>
    </row>
    <row r="114" spans="1:9" ht="31.5" customHeight="1">
      <c r="A114" s="14">
        <v>1</v>
      </c>
      <c r="B114" s="44" t="s">
        <v>40</v>
      </c>
      <c r="C114" s="49">
        <v>10.5</v>
      </c>
      <c r="D114" s="12" t="s">
        <v>11</v>
      </c>
      <c r="E114" s="11">
        <v>11</v>
      </c>
      <c r="F114" s="12">
        <f>E114*C114</f>
        <v>115.5</v>
      </c>
      <c r="G114" s="11">
        <v>12</v>
      </c>
      <c r="H114" s="46">
        <f>G114*C114</f>
        <v>126</v>
      </c>
      <c r="I114" s="13" t="s">
        <v>56</v>
      </c>
    </row>
    <row r="115" spans="1:9" ht="43.5" customHeight="1">
      <c r="A115" s="14">
        <v>2</v>
      </c>
      <c r="B115" s="44" t="s">
        <v>42</v>
      </c>
      <c r="C115" s="11">
        <v>33.5</v>
      </c>
      <c r="D115" s="12" t="s">
        <v>44</v>
      </c>
      <c r="E115" s="11">
        <v>11</v>
      </c>
      <c r="F115" s="12">
        <f>C115*E115</f>
        <v>368.5</v>
      </c>
      <c r="G115" s="11">
        <v>12</v>
      </c>
      <c r="H115" s="46">
        <f>G115*C115</f>
        <v>402</v>
      </c>
      <c r="I115" s="13" t="s">
        <v>57</v>
      </c>
    </row>
    <row r="116" spans="1:9" ht="30" customHeight="1">
      <c r="A116" s="14">
        <v>3</v>
      </c>
      <c r="B116" s="44" t="s">
        <v>93</v>
      </c>
      <c r="C116" s="11">
        <v>10.5</v>
      </c>
      <c r="D116" s="12" t="s">
        <v>44</v>
      </c>
      <c r="E116" s="11">
        <v>10</v>
      </c>
      <c r="F116" s="12">
        <v>105</v>
      </c>
      <c r="G116" s="11">
        <v>40</v>
      </c>
      <c r="H116" s="46">
        <v>420</v>
      </c>
      <c r="I116" s="13" t="s">
        <v>52</v>
      </c>
    </row>
    <row r="117" spans="1:9" ht="49.5" customHeight="1">
      <c r="A117" s="14">
        <v>4</v>
      </c>
      <c r="B117" s="44" t="s">
        <v>72</v>
      </c>
      <c r="C117" s="11">
        <v>12</v>
      </c>
      <c r="D117" s="12" t="s">
        <v>37</v>
      </c>
      <c r="E117" s="11">
        <v>2</v>
      </c>
      <c r="F117" s="12">
        <f>C117*E117</f>
        <v>24</v>
      </c>
      <c r="G117" s="11">
        <v>8</v>
      </c>
      <c r="H117" s="46">
        <f>G117*C117</f>
        <v>96</v>
      </c>
      <c r="I117" s="13" t="s">
        <v>46</v>
      </c>
    </row>
    <row r="118" spans="1:9" ht="25.5" customHeight="1">
      <c r="A118" s="39"/>
      <c r="B118" s="11" t="s">
        <v>30</v>
      </c>
      <c r="C118" s="11"/>
      <c r="D118" s="12"/>
      <c r="E118" s="11"/>
      <c r="F118" s="50">
        <f>SUM(F114:F117)</f>
        <v>613</v>
      </c>
      <c r="G118" s="50"/>
      <c r="H118" s="50">
        <f>SUM(H114:H117)</f>
        <v>1044</v>
      </c>
      <c r="I118" s="52"/>
    </row>
    <row r="119" spans="1:9" ht="33" customHeight="1">
      <c r="A119" s="39"/>
      <c r="B119" s="69" t="s">
        <v>113</v>
      </c>
      <c r="C119" s="11"/>
      <c r="D119" s="12"/>
      <c r="E119" s="11"/>
      <c r="F119" s="50">
        <v>20561.2</v>
      </c>
      <c r="G119" s="50"/>
      <c r="H119" s="50">
        <v>22152.1</v>
      </c>
      <c r="I119" s="52">
        <f>H119+F119</f>
        <v>42713.3</v>
      </c>
    </row>
    <row r="120" spans="1:9" ht="24" customHeight="1">
      <c r="A120" s="17" t="s">
        <v>109</v>
      </c>
      <c r="B120" s="18"/>
      <c r="C120" s="19"/>
      <c r="D120" s="19"/>
      <c r="E120" s="20"/>
      <c r="F120" s="20"/>
      <c r="G120" s="19"/>
      <c r="H120" s="20"/>
      <c r="I120" s="21"/>
    </row>
    <row r="121" spans="1:9" ht="16.5" customHeight="1">
      <c r="A121" s="14">
        <v>1</v>
      </c>
      <c r="B121" s="16" t="s">
        <v>12</v>
      </c>
      <c r="C121" s="14">
        <v>1</v>
      </c>
      <c r="D121" s="14" t="s">
        <v>13</v>
      </c>
      <c r="E121" s="14">
        <v>0</v>
      </c>
      <c r="F121" s="12">
        <f>E121*C121</f>
        <v>0</v>
      </c>
      <c r="G121" s="14">
        <v>880</v>
      </c>
      <c r="H121" s="12">
        <f>G121*C121</f>
        <v>880</v>
      </c>
      <c r="I121" s="37" t="s">
        <v>14</v>
      </c>
    </row>
    <row r="122" spans="1:9" ht="19.5" customHeight="1">
      <c r="A122" s="14">
        <v>2</v>
      </c>
      <c r="B122" s="16" t="s">
        <v>15</v>
      </c>
      <c r="C122" s="14">
        <v>1</v>
      </c>
      <c r="D122" s="14" t="s">
        <v>13</v>
      </c>
      <c r="E122" s="14">
        <v>0</v>
      </c>
      <c r="F122" s="12">
        <f>E122*C122</f>
        <v>0</v>
      </c>
      <c r="G122" s="14">
        <v>680</v>
      </c>
      <c r="H122" s="12">
        <f>G122*C122</f>
        <v>680</v>
      </c>
      <c r="I122" s="25" t="s">
        <v>16</v>
      </c>
    </row>
    <row r="123" spans="1:9" ht="18" customHeight="1">
      <c r="A123" s="14">
        <v>3</v>
      </c>
      <c r="B123" s="16" t="s">
        <v>17</v>
      </c>
      <c r="C123" s="14">
        <v>1</v>
      </c>
      <c r="D123" s="14" t="s">
        <v>13</v>
      </c>
      <c r="E123" s="14">
        <v>0</v>
      </c>
      <c r="F123" s="12">
        <v>0</v>
      </c>
      <c r="G123" s="14">
        <v>380</v>
      </c>
      <c r="H123" s="12">
        <f>G123*C123</f>
        <v>380</v>
      </c>
      <c r="I123" s="25" t="s">
        <v>18</v>
      </c>
    </row>
    <row r="124" spans="1:9" ht="16.5" customHeight="1">
      <c r="A124" s="24" t="s">
        <v>110</v>
      </c>
      <c r="B124" s="28" t="s">
        <v>19</v>
      </c>
      <c r="C124" s="82" t="s">
        <v>31</v>
      </c>
      <c r="D124" s="83"/>
      <c r="E124" s="84"/>
      <c r="F124" s="85">
        <f>I119*8%+529*30*0.08</f>
        <v>4686.664000000001</v>
      </c>
      <c r="G124" s="86"/>
      <c r="H124" s="87"/>
      <c r="I124" s="26" t="s">
        <v>108</v>
      </c>
    </row>
    <row r="125" spans="1:9" ht="18.75" customHeight="1">
      <c r="A125" s="24" t="s">
        <v>111</v>
      </c>
      <c r="B125" s="28" t="s">
        <v>34</v>
      </c>
      <c r="C125" s="82" t="s">
        <v>32</v>
      </c>
      <c r="D125" s="83"/>
      <c r="E125" s="84"/>
      <c r="F125" s="85">
        <f>I119*17%</f>
        <v>7261.261000000001</v>
      </c>
      <c r="G125" s="86"/>
      <c r="H125" s="87"/>
      <c r="I125" s="16" t="s">
        <v>29</v>
      </c>
    </row>
    <row r="126" spans="1:9" ht="17.25" customHeight="1">
      <c r="A126" s="27"/>
      <c r="B126" s="28"/>
      <c r="C126" s="70" t="s">
        <v>36</v>
      </c>
      <c r="D126" s="77"/>
      <c r="E126" s="78"/>
      <c r="F126" s="79">
        <f>F125+F124+H123+H122+H121+I119</f>
        <v>56601.225000000006</v>
      </c>
      <c r="G126" s="80"/>
      <c r="H126" s="81"/>
      <c r="I126" s="23" t="s">
        <v>35</v>
      </c>
    </row>
    <row r="127" spans="1:9" ht="15.75" customHeight="1">
      <c r="A127" s="27"/>
      <c r="B127" s="70" t="s">
        <v>60</v>
      </c>
      <c r="C127" s="71"/>
      <c r="D127" s="71"/>
      <c r="E127" s="71"/>
      <c r="F127" s="71"/>
      <c r="G127" s="71"/>
      <c r="H127" s="72"/>
      <c r="I127" s="23"/>
    </row>
    <row r="128" spans="1:9" ht="18" customHeight="1">
      <c r="A128" s="29" t="s">
        <v>20</v>
      </c>
      <c r="B128" s="30"/>
      <c r="C128" s="29"/>
      <c r="D128" s="29"/>
      <c r="E128" s="22"/>
      <c r="F128" s="22"/>
      <c r="G128" s="31"/>
      <c r="H128" s="22"/>
      <c r="I128" s="8" t="s">
        <v>43</v>
      </c>
    </row>
    <row r="129" spans="1:9" ht="14.25">
      <c r="A129" s="32" t="s">
        <v>21</v>
      </c>
      <c r="B129" s="99" t="s">
        <v>22</v>
      </c>
      <c r="C129" s="98"/>
      <c r="D129" s="98"/>
      <c r="E129" s="98"/>
      <c r="F129" s="98"/>
      <c r="G129" s="98"/>
      <c r="H129" s="98"/>
      <c r="I129" s="98"/>
    </row>
    <row r="130" spans="1:9" ht="14.25">
      <c r="A130" s="32" t="s">
        <v>21</v>
      </c>
      <c r="B130" s="98" t="s">
        <v>23</v>
      </c>
      <c r="C130" s="98"/>
      <c r="D130" s="98"/>
      <c r="E130" s="98"/>
      <c r="F130" s="98"/>
      <c r="G130" s="98"/>
      <c r="H130" s="98"/>
      <c r="I130" s="98"/>
    </row>
    <row r="131" spans="1:9" ht="14.25">
      <c r="A131" s="32" t="s">
        <v>21</v>
      </c>
      <c r="B131" s="98" t="s">
        <v>24</v>
      </c>
      <c r="C131" s="98"/>
      <c r="D131" s="98"/>
      <c r="E131" s="98"/>
      <c r="F131" s="98"/>
      <c r="G131" s="98"/>
      <c r="H131" s="98"/>
      <c r="I131" s="98"/>
    </row>
    <row r="132" spans="1:9" ht="14.25">
      <c r="A132" s="33" t="s">
        <v>21</v>
      </c>
      <c r="B132" s="95" t="s">
        <v>25</v>
      </c>
      <c r="C132" s="95"/>
      <c r="D132" s="95"/>
      <c r="E132" s="95"/>
      <c r="F132" s="95"/>
      <c r="G132" s="95"/>
      <c r="H132" s="95"/>
      <c r="I132" s="95"/>
    </row>
    <row r="133" spans="1:9" ht="14.25">
      <c r="A133" s="33" t="s">
        <v>21</v>
      </c>
      <c r="B133" s="95" t="s">
        <v>26</v>
      </c>
      <c r="C133" s="95"/>
      <c r="D133" s="95"/>
      <c r="E133" s="95"/>
      <c r="F133" s="95"/>
      <c r="G133" s="95"/>
      <c r="H133" s="95"/>
      <c r="I133" s="95"/>
    </row>
    <row r="135" spans="2:9" ht="14.25">
      <c r="B135" s="73" t="s">
        <v>27</v>
      </c>
      <c r="C135" s="73"/>
      <c r="I135" s="2" t="s">
        <v>28</v>
      </c>
    </row>
    <row r="136" ht="14.25">
      <c r="B136" s="1"/>
    </row>
    <row r="137" spans="2:9" ht="14.25">
      <c r="B137" s="73" t="s">
        <v>114</v>
      </c>
      <c r="C137" s="73"/>
      <c r="D137" s="73"/>
      <c r="I137" s="2" t="s">
        <v>115</v>
      </c>
    </row>
    <row r="138" spans="1:7" ht="14.25">
      <c r="A138" s="73" t="s">
        <v>38</v>
      </c>
      <c r="B138" s="73"/>
      <c r="C138" s="73"/>
      <c r="D138" s="73"/>
      <c r="E138" s="73"/>
      <c r="F138" s="73"/>
      <c r="G138" s="73"/>
    </row>
  </sheetData>
  <sheetProtection/>
  <mergeCells count="30">
    <mergeCell ref="B133:I133"/>
    <mergeCell ref="B137:D137"/>
    <mergeCell ref="A1:I1"/>
    <mergeCell ref="A5:A6"/>
    <mergeCell ref="B5:B6"/>
    <mergeCell ref="B130:I130"/>
    <mergeCell ref="B135:C135"/>
    <mergeCell ref="B131:I131"/>
    <mergeCell ref="B132:I132"/>
    <mergeCell ref="B129:I129"/>
    <mergeCell ref="C125:E125"/>
    <mergeCell ref="B2:I2"/>
    <mergeCell ref="C5:C6"/>
    <mergeCell ref="D5:D6"/>
    <mergeCell ref="E5:F5"/>
    <mergeCell ref="G5:H5"/>
    <mergeCell ref="I5:I6"/>
    <mergeCell ref="A4:I4"/>
    <mergeCell ref="A3:I3"/>
    <mergeCell ref="F125:H125"/>
    <mergeCell ref="B127:H127"/>
    <mergeCell ref="A138:G138"/>
    <mergeCell ref="A7:C7"/>
    <mergeCell ref="A15:I15"/>
    <mergeCell ref="A30:I30"/>
    <mergeCell ref="C126:E126"/>
    <mergeCell ref="F126:H126"/>
    <mergeCell ref="C124:E124"/>
    <mergeCell ref="F124:H124"/>
    <mergeCell ref="A22:I22"/>
  </mergeCells>
  <printOptions/>
  <pageMargins left="0.7479166666666667" right="0.7479166666666667" top="0.9840277777777778" bottom="0.9840277777777778" header="0.5118055555555556" footer="0.5118055555555556"/>
  <pageSetup horizontalDpi="360" verticalDpi="36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2011-09-24T14:55:47Z</cp:lastPrinted>
  <dcterms:created xsi:type="dcterms:W3CDTF">2006-09-24T05:52:42Z</dcterms:created>
  <dcterms:modified xsi:type="dcterms:W3CDTF">2011-09-24T14:55:58Z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