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680" tabRatio="143" activeTab="0"/>
  </bookViews>
  <sheets>
    <sheet name="方案" sheetId="1" r:id="rId1"/>
  </sheets>
  <definedNames>
    <definedName name="_xlnm.Print_Area" localSheetId="0">'方案'!$A$1:$I$77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<sst xmlns="http://schemas.openxmlformats.org/spreadsheetml/2006/main" count="200" uniqueCount="138">
  <si>
    <t>北京齐家盛装饰南昌分公司工程报价单</t>
  </si>
  <si>
    <t>京城唯一透明化报价，核算成本才是硬道理</t>
  </si>
  <si>
    <t>工程地址：樟树林</t>
  </si>
  <si>
    <t>业主： 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</si>
  <si>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</si>
  <si>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</si>
  <si>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</si>
  <si>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</si>
  <si>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</si>
  <si>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</si>
  <si>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</si>
  <si>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</si>
  <si>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</si>
  <si>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一、箱包展示区</t>
  </si>
  <si>
    <t>钢木结构搁楼板</t>
  </si>
  <si>
    <t>㎡</t>
  </si>
  <si>
    <r>
      <t>100mm槽钢/角钢，焊接、固定，打磨，刷防锈漆，60</t>
    </r>
    <r>
      <rPr>
        <sz val="10"/>
        <color indexed="8"/>
        <rFont val="Times New Roman"/>
        <family val="1"/>
      </rPr>
      <t>×</t>
    </r>
    <r>
      <rPr>
        <sz val="10"/>
        <color indexed="8"/>
        <rFont val="宋体"/>
        <family val="0"/>
      </rPr>
      <t>100mm木方，上铺18厘木芯板，（具体材料、工艺以设计为准）（不含地板）</t>
    </r>
  </si>
  <si>
    <t>钢木结构楼梯踏步</t>
  </si>
  <si>
    <t>造型吊顶</t>
  </si>
  <si>
    <t>轻钢龙骨，龙牌石膏板造型吊顶。</t>
  </si>
  <si>
    <t>轻钢龙骨，龙牌石膏板造型吊顶（层高为3米高以上）。</t>
  </si>
  <si>
    <t>顶面刷漆</t>
  </si>
  <si>
    <t>批刮多乐士腻子二至三遍，打磨平整。刷立邦时时丽面漆二遍。(不含特殊处理)</t>
  </si>
  <si>
    <t>铺地砖</t>
  </si>
  <si>
    <t>海螺牌32.5硅酸盐水泥、中砂水泥沙浆铺贴。
 规格≥250mm≤800mm　不含找平、拉毛、及地面处理
(主材、勾缝剂业主自购，贴砖厚度不超过30mm)</t>
  </si>
  <si>
    <t>踢脚线</t>
  </si>
  <si>
    <t>m</t>
  </si>
  <si>
    <t>海螺牌32.5硅酸盐水泥、中砂水泥沙浆铺贴。
(主材、勾缝剂业主自购，贴砖厚度不超过30mm)</t>
  </si>
  <si>
    <t>A区 陈列柜</t>
  </si>
  <si>
    <t>木龙骨打底，石膏板饰面，饰面板造型柜，面板上刷多乐士清漆。</t>
  </si>
  <si>
    <t>A区地台</t>
  </si>
  <si>
    <t>一级细木工板开条或木方做骨架，上铺一级细木工板。（地板业主自购）按平面面积算，高度15cm.</t>
  </si>
  <si>
    <t>B 区 装饰台</t>
  </si>
  <si>
    <t>木龙骨打底，石膏板饰面，饰面板造型柜，面板上刷多乐士白漆。</t>
  </si>
  <si>
    <t>B区地台</t>
  </si>
  <si>
    <t>B区墙面装饰层板</t>
  </si>
  <si>
    <t>项</t>
  </si>
  <si>
    <t>大芯板打底，饰面板饰面，面板上刷多乐士白漆。</t>
  </si>
  <si>
    <t>C 区 隔墙</t>
  </si>
  <si>
    <t>轻钢龙骨、九厘板打底，饰面板饰面，刷多乐士清漆。</t>
  </si>
  <si>
    <t>C 区 装饰层板</t>
  </si>
  <si>
    <t>D 区 石膏板隔墙</t>
  </si>
  <si>
    <t>轻钢龙骨、龙牌石膏板饰面。</t>
  </si>
  <si>
    <t>D 区收银台</t>
  </si>
  <si>
    <t>大芯板做框架，饰面板饰面，刷多乐士清漆（三底四面）。</t>
  </si>
  <si>
    <t>E 区展示台</t>
  </si>
  <si>
    <t>F 区 隔墙</t>
  </si>
  <si>
    <t>F 区造型立柱墙</t>
  </si>
  <si>
    <t>大芯板做框架，饰面板饰面，刷多乐士白漆（三底四面）。</t>
  </si>
  <si>
    <t>G区 造型展示柜</t>
  </si>
  <si>
    <t>樘</t>
  </si>
  <si>
    <t>大芯板打底，饰面板饰面，面板上刷多乐士白漆。（含五金，合页，闭门器）</t>
  </si>
  <si>
    <t>H 区 石膏板隔墙</t>
  </si>
  <si>
    <t>H区墙面乳胶漆</t>
  </si>
  <si>
    <t>九厘板打底，饰面板饰面，刷多乐士清漆。（三底四面）</t>
  </si>
  <si>
    <t>成本核算</t>
  </si>
  <si>
    <t>材料</t>
  </si>
  <si>
    <t>三</t>
  </si>
  <si>
    <t>管理费</t>
  </si>
  <si>
    <t>总价*8%</t>
  </si>
  <si>
    <t>158*60*0.08=758（墙、地砖管理费）</t>
  </si>
  <si>
    <t>四</t>
  </si>
  <si>
    <t>毛利润</t>
  </si>
  <si>
    <t>总价*17%</t>
  </si>
  <si>
    <t>五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</si>
  <si>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</si>
  <si>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</si>
  <si>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</si>
  <si>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</si>
  <si>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</si>
  <si>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灯具，五金件安装费</t>
  </si>
  <si>
    <t>人工费（不包括水晶灯、造型灯具安装）</t>
  </si>
  <si>
    <t>地面保护</t>
  </si>
  <si>
    <t>地胶地面保护。</t>
  </si>
  <si>
    <t>有色乳胶漆</t>
  </si>
  <si>
    <t>种</t>
  </si>
  <si>
    <t>电脑调色，人工费，含材料损耗。</t>
  </si>
  <si>
    <t>六</t>
  </si>
  <si>
    <t>总价</t>
  </si>
  <si>
    <t>总计</t>
  </si>
  <si>
    <t>注:</t>
  </si>
  <si>
    <t>预算员：            审核员：</t>
  </si>
  <si>
    <t>*</t>
  </si>
  <si>
    <t>所有材料符合国家环保标准.</t>
  </si>
  <si>
    <t>所有装修项目按照《北京市工程装饰工程质量验收标准》之标准验收.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</si>
  <si>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</si>
  <si>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</si>
  <si>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</si>
  <si>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</si>
  <si>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本报价所有木质工程都含油漆。</t>
  </si>
  <si>
    <t>本报价不含税金及物业装修押金，物业管理处所交一切费用、押金由业主支付。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</si>
  <si>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</si>
  <si>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</si>
  <si>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</si>
  <si>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</si>
  <si>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</si>
  <si>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地砖</t>
  </si>
  <si>
    <t>收银台大理石</t>
  </si>
  <si>
    <t>穿衣镜</t>
  </si>
  <si>
    <t>合计</t>
  </si>
  <si>
    <t>以上仅供参考</t>
  </si>
  <si>
    <t>项</t>
  </si>
  <si>
    <t>H区陈列架</t>
  </si>
  <si>
    <t>大芯板打底，石膏板饰面，饰面板造型柜，面板上刷多乐士白漆。</t>
  </si>
  <si>
    <t>H 隐形门</t>
  </si>
  <si>
    <t>D 隐形门</t>
  </si>
  <si>
    <t>原有铝塑板贴面板</t>
  </si>
  <si>
    <t>顶面黑色不锈钢造型</t>
  </si>
  <si>
    <t>项</t>
  </si>
  <si>
    <t>筒灯及射灯</t>
  </si>
  <si>
    <t>个</t>
  </si>
  <si>
    <t>咖啡网纹大理石</t>
  </si>
  <si>
    <t>收银台黑色车边镜</t>
  </si>
  <si>
    <t>导轨射灯</t>
  </si>
  <si>
    <t>广东品牌欧美陶瓷800*800抛光砖（花都梦系列）</t>
  </si>
  <si>
    <t>品牌LED 筒灯，射灯</t>
  </si>
  <si>
    <t>品牌LED 轨道15米，射灯27盏</t>
  </si>
  <si>
    <t>复合地板</t>
  </si>
  <si>
    <t>圣象复合木地板</t>
  </si>
  <si>
    <t>D区墙面乳胶漆</t>
  </si>
  <si>
    <t>形象墙墙纸</t>
  </si>
  <si>
    <t>叶子壁纸（绒布单色系列）</t>
  </si>
  <si>
    <t>个</t>
  </si>
  <si>
    <t>开关面板</t>
  </si>
  <si>
    <t>外墙刷漆</t>
  </si>
  <si>
    <t>阁楼墙面刷漆</t>
  </si>
  <si>
    <t xml:space="preserve">  主材部分</t>
  </si>
  <si>
    <t>项</t>
  </si>
  <si>
    <t>九厘板打底，饰面板饰面，刷多乐士清漆。（三底四面）</t>
  </si>
  <si>
    <t>九厘板打底，饰面板饰面，刷多乐士清漆。（三底四面）</t>
  </si>
  <si>
    <t>门头</t>
  </si>
  <si>
    <t>高空作业费</t>
  </si>
  <si>
    <t>脚手架，安全设备，照明设备</t>
  </si>
  <si>
    <t>强弱电箱</t>
  </si>
  <si>
    <r>
      <t>开关、插座共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个（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或正泰）</t>
    </r>
  </si>
  <si>
    <r>
      <t>强电箱、弱电箱（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或正泰）</t>
    </r>
  </si>
  <si>
    <t>五金件</t>
  </si>
  <si>
    <t>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</si>
</sst>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23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178" fontId="11" fillId="4" borderId="1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79" fontId="11" fillId="4" borderId="1" xfId="0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178" fontId="10" fillId="3" borderId="1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179" fontId="11" fillId="4" borderId="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9" fontId="11" fillId="4" borderId="2" xfId="0" applyNumberFormat="1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8" fillId="3" borderId="2" xfId="0" applyNumberFormat="1" applyFont="1" applyFill="1" applyBorder="1" applyAlignment="1">
      <alignment horizontal="center" vertical="center"/>
    </xf>
    <xf numFmtId="9" fontId="18" fillId="3" borderId="3" xfId="0" applyNumberFormat="1" applyFont="1" applyFill="1" applyBorder="1" applyAlignment="1">
      <alignment horizontal="center" vertical="center"/>
    </xf>
    <xf numFmtId="9" fontId="18" fillId="3" borderId="4" xfId="0" applyNumberFormat="1" applyFont="1" applyFill="1" applyBorder="1" applyAlignment="1">
      <alignment horizontal="center" vertical="center"/>
    </xf>
    <xf numFmtId="179" fontId="10" fillId="4" borderId="2" xfId="0" applyNumberFormat="1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9" fontId="11" fillId="4" borderId="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61">
      <selection activeCell="I71" sqref="I71"/>
    </sheetView>
  </sheetViews>
  <sheetFormatPr defaultColWidth="9.00390625" defaultRowHeight="14.25"/>
  <cols>
    <col min="1" max="1" width="4.75390625" style="1" customWidth="1"/>
    <col min="2" max="2" width="12.75390625" style="2" customWidth="1"/>
    <col min="3" max="3" width="6.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5.875" style="2" customWidth="1"/>
    <col min="10" max="10" width="9.00390625" style="5" bestFit="1" customWidth="1"/>
    <col min="11" max="11" width="9.25390625" style="5" bestFit="1" customWidth="1"/>
    <col min="12" max="12" width="10.375" style="5" bestFit="1" customWidth="1"/>
    <col min="13" max="16384" width="9.00390625" style="5" bestFit="1" customWidth="1"/>
  </cols>
  <sheetData>
    <row r="1" spans="1:15" s="6" customFormat="1" ht="22.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6"/>
      <c r="J1" s="58"/>
      <c r="K1" s="58"/>
      <c r="L1" s="58"/>
      <c r="M1" s="58"/>
      <c r="N1" s="58"/>
      <c r="O1" s="58"/>
    </row>
    <row r="2" spans="1:15" s="6" customFormat="1" ht="22.5" customHeight="1">
      <c r="A2" s="117" t="s">
        <v>1</v>
      </c>
      <c r="B2" s="118"/>
      <c r="C2" s="119"/>
      <c r="D2" s="119"/>
      <c r="E2" s="119"/>
      <c r="F2" s="119"/>
      <c r="G2" s="119"/>
      <c r="H2" s="119"/>
      <c r="I2" s="119"/>
      <c r="J2" s="58"/>
      <c r="K2" s="58"/>
      <c r="L2" s="58"/>
      <c r="M2" s="58"/>
      <c r="N2" s="58"/>
      <c r="O2" s="58"/>
    </row>
    <row r="3" spans="1:15" s="6" customFormat="1" ht="22.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2"/>
      <c r="J3" s="58"/>
      <c r="K3" s="58"/>
      <c r="L3" s="58"/>
      <c r="M3" s="58"/>
      <c r="N3" s="58"/>
      <c r="O3" s="58"/>
    </row>
    <row r="4" spans="1:15" s="6" customFormat="1" ht="22.5" customHeight="1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58"/>
      <c r="K4" s="58"/>
      <c r="L4" s="58"/>
      <c r="M4" s="58"/>
      <c r="N4" s="58"/>
      <c r="O4" s="58"/>
    </row>
    <row r="5" spans="1:15" s="7" customFormat="1" ht="19.5" customHeight="1">
      <c r="A5" s="94" t="s">
        <v>4</v>
      </c>
      <c r="B5" s="87" t="s">
        <v>5</v>
      </c>
      <c r="C5" s="87" t="s">
        <v>6</v>
      </c>
      <c r="D5" s="87" t="s">
        <v>7</v>
      </c>
      <c r="E5" s="107" t="s">
        <v>8</v>
      </c>
      <c r="F5" s="108"/>
      <c r="G5" s="107" t="s">
        <v>9</v>
      </c>
      <c r="H5" s="108"/>
      <c r="I5" s="87" t="s">
        <v>10</v>
      </c>
      <c r="K5" s="59"/>
      <c r="L5" s="59"/>
      <c r="M5" s="59"/>
      <c r="N5" s="59"/>
      <c r="O5" s="59"/>
    </row>
    <row r="6" spans="1:15" ht="18.75" customHeight="1">
      <c r="A6" s="95"/>
      <c r="B6" s="88"/>
      <c r="C6" s="88"/>
      <c r="D6" s="88"/>
      <c r="E6" s="13" t="s">
        <v>11</v>
      </c>
      <c r="F6" s="13" t="s">
        <v>12</v>
      </c>
      <c r="G6" s="13" t="s">
        <v>11</v>
      </c>
      <c r="H6" s="13" t="s">
        <v>12</v>
      </c>
      <c r="I6" s="88"/>
      <c r="J6" s="59"/>
      <c r="K6" s="10"/>
      <c r="L6" s="10"/>
      <c r="M6" s="10"/>
      <c r="N6" s="10"/>
      <c r="O6" s="10"/>
    </row>
    <row r="7" spans="1:15" ht="18" customHeight="1">
      <c r="A7" s="109" t="s">
        <v>13</v>
      </c>
      <c r="B7" s="110"/>
      <c r="C7" s="53"/>
      <c r="D7" s="53"/>
      <c r="E7" s="52"/>
      <c r="F7" s="52"/>
      <c r="G7" s="53"/>
      <c r="H7" s="52"/>
      <c r="I7" s="67"/>
      <c r="J7" s="10"/>
      <c r="K7" s="10"/>
      <c r="L7" s="10"/>
      <c r="M7" s="10"/>
      <c r="N7" s="10"/>
      <c r="O7" s="10"/>
    </row>
    <row r="8" spans="1:9" ht="37.5" customHeight="1">
      <c r="A8" s="14">
        <v>1</v>
      </c>
      <c r="B8" s="75" t="s">
        <v>14</v>
      </c>
      <c r="C8" s="16">
        <v>87.1</v>
      </c>
      <c r="D8" s="74" t="s">
        <v>15</v>
      </c>
      <c r="E8" s="16">
        <v>280</v>
      </c>
      <c r="F8" s="17">
        <f aca="true" t="shared" si="0" ref="F8:F34">E8*C8</f>
        <v>24388</v>
      </c>
      <c r="G8" s="16">
        <v>110</v>
      </c>
      <c r="H8" s="17">
        <f aca="true" t="shared" si="1" ref="H8:H34">G8*C8</f>
        <v>9581</v>
      </c>
      <c r="I8" s="75" t="s">
        <v>16</v>
      </c>
    </row>
    <row r="9" spans="1:9" ht="37.5" customHeight="1">
      <c r="A9" s="14">
        <v>2</v>
      </c>
      <c r="B9" s="75" t="s">
        <v>17</v>
      </c>
      <c r="C9" s="16">
        <v>7</v>
      </c>
      <c r="D9" s="74" t="s">
        <v>15</v>
      </c>
      <c r="E9" s="16">
        <v>280</v>
      </c>
      <c r="F9" s="17">
        <f t="shared" si="0"/>
        <v>1960</v>
      </c>
      <c r="G9" s="16">
        <v>110</v>
      </c>
      <c r="H9" s="17">
        <f t="shared" si="1"/>
        <v>770</v>
      </c>
      <c r="I9" s="75" t="s">
        <v>16</v>
      </c>
    </row>
    <row r="10" spans="1:15" ht="25.5" customHeight="1">
      <c r="A10" s="14">
        <v>3</v>
      </c>
      <c r="B10" s="15" t="s">
        <v>18</v>
      </c>
      <c r="C10" s="16">
        <v>120</v>
      </c>
      <c r="D10" s="74" t="s">
        <v>15</v>
      </c>
      <c r="E10" s="16">
        <v>55</v>
      </c>
      <c r="F10" s="17">
        <f t="shared" si="0"/>
        <v>6600</v>
      </c>
      <c r="G10" s="16">
        <v>50</v>
      </c>
      <c r="H10" s="17">
        <f t="shared" si="1"/>
        <v>6000</v>
      </c>
      <c r="I10" s="18" t="s">
        <v>19</v>
      </c>
      <c r="J10" s="10"/>
      <c r="K10" s="10"/>
      <c r="L10" s="10"/>
      <c r="M10" s="10"/>
      <c r="N10" s="10"/>
      <c r="O10" s="10"/>
    </row>
    <row r="11" spans="1:15" ht="25.5" customHeight="1">
      <c r="A11" s="14">
        <v>4</v>
      </c>
      <c r="B11" s="15" t="s">
        <v>18</v>
      </c>
      <c r="C11" s="16">
        <v>39</v>
      </c>
      <c r="D11" s="74" t="s">
        <v>15</v>
      </c>
      <c r="E11" s="16">
        <v>60</v>
      </c>
      <c r="F11" s="17">
        <f t="shared" si="0"/>
        <v>2340</v>
      </c>
      <c r="G11" s="16">
        <v>55</v>
      </c>
      <c r="H11" s="17">
        <f t="shared" si="1"/>
        <v>2145</v>
      </c>
      <c r="I11" s="18" t="s">
        <v>20</v>
      </c>
      <c r="J11" s="10"/>
      <c r="K11" s="10"/>
      <c r="L11" s="10"/>
      <c r="M11" s="10"/>
      <c r="N11" s="10"/>
      <c r="O11" s="10"/>
    </row>
    <row r="12" spans="1:15" s="8" customFormat="1" ht="31.5" customHeight="1">
      <c r="A12" s="14">
        <v>5</v>
      </c>
      <c r="B12" s="15" t="s">
        <v>21</v>
      </c>
      <c r="C12" s="16">
        <v>158.6</v>
      </c>
      <c r="D12" s="16" t="s">
        <v>15</v>
      </c>
      <c r="E12" s="16">
        <v>6</v>
      </c>
      <c r="F12" s="17">
        <f t="shared" si="0"/>
        <v>951.5999999999999</v>
      </c>
      <c r="G12" s="16">
        <v>12</v>
      </c>
      <c r="H12" s="17">
        <f t="shared" si="1"/>
        <v>1903.1999999999998</v>
      </c>
      <c r="I12" s="35" t="s">
        <v>22</v>
      </c>
      <c r="J12" s="12"/>
      <c r="K12" s="12"/>
      <c r="L12" s="12"/>
      <c r="M12" s="12"/>
      <c r="N12" s="12"/>
      <c r="O12" s="12"/>
    </row>
    <row r="13" spans="1:10" s="76" customFormat="1" ht="42" customHeight="1">
      <c r="A13" s="14">
        <v>6</v>
      </c>
      <c r="B13" s="15" t="s">
        <v>23</v>
      </c>
      <c r="C13" s="16">
        <v>158.6</v>
      </c>
      <c r="D13" s="16" t="s">
        <v>15</v>
      </c>
      <c r="E13" s="16">
        <v>10</v>
      </c>
      <c r="F13" s="17">
        <f t="shared" si="0"/>
        <v>1586</v>
      </c>
      <c r="G13" s="16">
        <v>25</v>
      </c>
      <c r="H13" s="17">
        <f t="shared" si="1"/>
        <v>3965</v>
      </c>
      <c r="I13" s="35" t="s">
        <v>24</v>
      </c>
      <c r="J13" s="16"/>
    </row>
    <row r="14" spans="1:10" s="76" customFormat="1" ht="42" customHeight="1">
      <c r="A14" s="14">
        <v>7</v>
      </c>
      <c r="B14" s="15" t="s">
        <v>25</v>
      </c>
      <c r="C14" s="16">
        <v>50</v>
      </c>
      <c r="D14" s="16" t="s">
        <v>26</v>
      </c>
      <c r="E14" s="16">
        <v>2</v>
      </c>
      <c r="F14" s="17">
        <f t="shared" si="0"/>
        <v>100</v>
      </c>
      <c r="G14" s="16">
        <v>8</v>
      </c>
      <c r="H14" s="17">
        <f t="shared" si="1"/>
        <v>400</v>
      </c>
      <c r="I14" s="35" t="s">
        <v>27</v>
      </c>
      <c r="J14" s="16"/>
    </row>
    <row r="15" spans="1:10" s="76" customFormat="1" ht="42" customHeight="1">
      <c r="A15" s="14">
        <v>8</v>
      </c>
      <c r="B15" s="15" t="s">
        <v>28</v>
      </c>
      <c r="C15" s="16">
        <v>1</v>
      </c>
      <c r="D15" s="16" t="s">
        <v>101</v>
      </c>
      <c r="E15" s="16">
        <v>800</v>
      </c>
      <c r="F15" s="17">
        <f t="shared" si="0"/>
        <v>800</v>
      </c>
      <c r="G15" s="16">
        <v>500</v>
      </c>
      <c r="H15" s="17">
        <f t="shared" si="1"/>
        <v>500</v>
      </c>
      <c r="I15" s="35" t="s">
        <v>29</v>
      </c>
      <c r="J15" s="16"/>
    </row>
    <row r="16" spans="1:10" s="76" customFormat="1" ht="42" customHeight="1">
      <c r="A16" s="14">
        <v>9</v>
      </c>
      <c r="B16" s="15" t="s">
        <v>30</v>
      </c>
      <c r="C16" s="16">
        <v>1</v>
      </c>
      <c r="D16" s="16" t="s">
        <v>101</v>
      </c>
      <c r="E16" s="16">
        <v>400</v>
      </c>
      <c r="F16" s="17">
        <f t="shared" si="0"/>
        <v>400</v>
      </c>
      <c r="G16" s="16">
        <v>400</v>
      </c>
      <c r="H16" s="17">
        <f t="shared" si="1"/>
        <v>400</v>
      </c>
      <c r="I16" s="35" t="s">
        <v>31</v>
      </c>
      <c r="J16" s="16"/>
    </row>
    <row r="17" spans="1:10" s="76" customFormat="1" ht="42" customHeight="1">
      <c r="A17" s="14">
        <v>10</v>
      </c>
      <c r="B17" s="15" t="s">
        <v>32</v>
      </c>
      <c r="C17" s="16">
        <v>1</v>
      </c>
      <c r="D17" s="16" t="s">
        <v>101</v>
      </c>
      <c r="E17" s="16">
        <v>500</v>
      </c>
      <c r="F17" s="17">
        <f t="shared" si="0"/>
        <v>500</v>
      </c>
      <c r="G17" s="16">
        <v>400</v>
      </c>
      <c r="H17" s="17">
        <f t="shared" si="1"/>
        <v>400</v>
      </c>
      <c r="I17" s="35" t="s">
        <v>33</v>
      </c>
      <c r="J17" s="16"/>
    </row>
    <row r="18" spans="1:10" s="76" customFormat="1" ht="42" customHeight="1">
      <c r="A18" s="14">
        <v>11</v>
      </c>
      <c r="B18" s="15" t="s">
        <v>34</v>
      </c>
      <c r="C18" s="16">
        <v>1</v>
      </c>
      <c r="D18" s="16" t="s">
        <v>101</v>
      </c>
      <c r="E18" s="16">
        <v>400</v>
      </c>
      <c r="F18" s="17">
        <f t="shared" si="0"/>
        <v>400</v>
      </c>
      <c r="G18" s="16">
        <v>400</v>
      </c>
      <c r="H18" s="17">
        <f t="shared" si="1"/>
        <v>400</v>
      </c>
      <c r="I18" s="35" t="s">
        <v>31</v>
      </c>
      <c r="J18" s="16"/>
    </row>
    <row r="19" spans="1:10" s="76" customFormat="1" ht="42" customHeight="1">
      <c r="A19" s="14">
        <v>12</v>
      </c>
      <c r="B19" s="15" t="s">
        <v>35</v>
      </c>
      <c r="C19" s="16">
        <v>1</v>
      </c>
      <c r="D19" s="16" t="s">
        <v>36</v>
      </c>
      <c r="E19" s="16">
        <v>200</v>
      </c>
      <c r="F19" s="17">
        <f t="shared" si="0"/>
        <v>200</v>
      </c>
      <c r="G19" s="16">
        <v>220</v>
      </c>
      <c r="H19" s="17">
        <f t="shared" si="1"/>
        <v>220</v>
      </c>
      <c r="I19" s="35" t="s">
        <v>37</v>
      </c>
      <c r="J19" s="16"/>
    </row>
    <row r="20" spans="1:10" s="76" customFormat="1" ht="42" customHeight="1">
      <c r="A20" s="14">
        <v>13</v>
      </c>
      <c r="B20" s="15" t="s">
        <v>38</v>
      </c>
      <c r="C20" s="16">
        <v>46</v>
      </c>
      <c r="D20" s="16" t="s">
        <v>15</v>
      </c>
      <c r="E20" s="16">
        <v>75</v>
      </c>
      <c r="F20" s="17">
        <f t="shared" si="0"/>
        <v>3450</v>
      </c>
      <c r="G20" s="16">
        <v>55</v>
      </c>
      <c r="H20" s="17">
        <f t="shared" si="1"/>
        <v>2530</v>
      </c>
      <c r="I20" s="35" t="s">
        <v>39</v>
      </c>
      <c r="J20" s="16"/>
    </row>
    <row r="21" spans="1:10" s="76" customFormat="1" ht="42" customHeight="1">
      <c r="A21" s="14">
        <v>14</v>
      </c>
      <c r="B21" s="15" t="s">
        <v>40</v>
      </c>
      <c r="C21" s="16">
        <v>42</v>
      </c>
      <c r="D21" s="16" t="s">
        <v>26</v>
      </c>
      <c r="E21" s="16">
        <v>70</v>
      </c>
      <c r="F21" s="17">
        <f t="shared" si="0"/>
        <v>2940</v>
      </c>
      <c r="G21" s="16">
        <v>85</v>
      </c>
      <c r="H21" s="17">
        <f t="shared" si="1"/>
        <v>3570</v>
      </c>
      <c r="I21" s="35" t="s">
        <v>33</v>
      </c>
      <c r="J21" s="16"/>
    </row>
    <row r="22" spans="1:10" s="76" customFormat="1" ht="42" customHeight="1">
      <c r="A22" s="14">
        <v>15</v>
      </c>
      <c r="B22" s="15" t="s">
        <v>41</v>
      </c>
      <c r="C22" s="16">
        <v>30</v>
      </c>
      <c r="D22" s="16" t="s">
        <v>15</v>
      </c>
      <c r="E22" s="16">
        <v>45</v>
      </c>
      <c r="F22" s="17">
        <f t="shared" si="0"/>
        <v>1350</v>
      </c>
      <c r="G22" s="16">
        <v>40</v>
      </c>
      <c r="H22" s="17">
        <f t="shared" si="1"/>
        <v>1200</v>
      </c>
      <c r="I22" s="35" t="s">
        <v>42</v>
      </c>
      <c r="J22" s="16"/>
    </row>
    <row r="23" spans="1:10" s="76" customFormat="1" ht="42" customHeight="1">
      <c r="A23" s="14">
        <v>16</v>
      </c>
      <c r="B23" s="15" t="s">
        <v>119</v>
      </c>
      <c r="C23" s="16">
        <v>12</v>
      </c>
      <c r="D23" s="16" t="s">
        <v>15</v>
      </c>
      <c r="E23" s="16">
        <v>6</v>
      </c>
      <c r="F23" s="17">
        <f t="shared" si="0"/>
        <v>72</v>
      </c>
      <c r="G23" s="16">
        <v>12</v>
      </c>
      <c r="H23" s="17">
        <f t="shared" si="1"/>
        <v>144</v>
      </c>
      <c r="I23" s="35" t="s">
        <v>22</v>
      </c>
      <c r="J23" s="16"/>
    </row>
    <row r="24" spans="1:10" s="76" customFormat="1" ht="42" customHeight="1">
      <c r="A24" s="14">
        <v>17</v>
      </c>
      <c r="B24" s="15" t="s">
        <v>43</v>
      </c>
      <c r="C24" s="16">
        <v>18.4</v>
      </c>
      <c r="D24" s="16" t="s">
        <v>15</v>
      </c>
      <c r="E24" s="16">
        <v>75</v>
      </c>
      <c r="F24" s="17">
        <f t="shared" si="0"/>
        <v>1380</v>
      </c>
      <c r="G24" s="16">
        <v>90</v>
      </c>
      <c r="H24" s="17">
        <f t="shared" si="1"/>
        <v>1655.9999999999998</v>
      </c>
      <c r="I24" s="35" t="s">
        <v>44</v>
      </c>
      <c r="J24" s="16"/>
    </row>
    <row r="25" spans="1:10" s="76" customFormat="1" ht="42" customHeight="1">
      <c r="A25" s="14">
        <v>18</v>
      </c>
      <c r="B25" s="15" t="s">
        <v>105</v>
      </c>
      <c r="C25" s="16">
        <v>1</v>
      </c>
      <c r="D25" s="16" t="s">
        <v>50</v>
      </c>
      <c r="E25" s="16">
        <v>800</v>
      </c>
      <c r="F25" s="17">
        <f>E25*C25</f>
        <v>800</v>
      </c>
      <c r="G25" s="16">
        <v>1200</v>
      </c>
      <c r="H25" s="17">
        <f>G25*C25</f>
        <v>1200</v>
      </c>
      <c r="I25" s="35" t="s">
        <v>51</v>
      </c>
      <c r="J25" s="16"/>
    </row>
    <row r="26" spans="1:10" s="76" customFormat="1" ht="42" customHeight="1">
      <c r="A26" s="14">
        <v>19</v>
      </c>
      <c r="B26" s="15" t="s">
        <v>45</v>
      </c>
      <c r="C26" s="16">
        <v>1</v>
      </c>
      <c r="D26" s="16" t="s">
        <v>101</v>
      </c>
      <c r="E26" s="16">
        <v>600</v>
      </c>
      <c r="F26" s="17">
        <f t="shared" si="0"/>
        <v>600</v>
      </c>
      <c r="G26" s="16">
        <v>500</v>
      </c>
      <c r="H26" s="17">
        <f t="shared" si="1"/>
        <v>500</v>
      </c>
      <c r="I26" s="35" t="s">
        <v>44</v>
      </c>
      <c r="J26" s="16"/>
    </row>
    <row r="27" spans="1:10" s="76" customFormat="1" ht="42" customHeight="1">
      <c r="A27" s="14">
        <v>20</v>
      </c>
      <c r="B27" s="15" t="s">
        <v>46</v>
      </c>
      <c r="C27" s="16">
        <v>17.4</v>
      </c>
      <c r="D27" s="16" t="s">
        <v>15</v>
      </c>
      <c r="E27" s="16">
        <v>75</v>
      </c>
      <c r="F27" s="17">
        <f t="shared" si="0"/>
        <v>1305</v>
      </c>
      <c r="G27" s="16">
        <v>55</v>
      </c>
      <c r="H27" s="17">
        <f t="shared" si="1"/>
        <v>956.9999999999999</v>
      </c>
      <c r="I27" s="35" t="s">
        <v>39</v>
      </c>
      <c r="J27" s="16"/>
    </row>
    <row r="28" spans="1:10" s="76" customFormat="1" ht="42" customHeight="1">
      <c r="A28" s="14">
        <v>21</v>
      </c>
      <c r="B28" s="15" t="s">
        <v>47</v>
      </c>
      <c r="C28" s="16">
        <v>1</v>
      </c>
      <c r="D28" s="16" t="s">
        <v>36</v>
      </c>
      <c r="E28" s="16">
        <v>1200</v>
      </c>
      <c r="F28" s="17">
        <f t="shared" si="0"/>
        <v>1200</v>
      </c>
      <c r="G28" s="16">
        <v>1300</v>
      </c>
      <c r="H28" s="17">
        <f t="shared" si="1"/>
        <v>1300</v>
      </c>
      <c r="I28" s="35" t="s">
        <v>48</v>
      </c>
      <c r="J28" s="16"/>
    </row>
    <row r="29" spans="1:10" s="76" customFormat="1" ht="42" customHeight="1">
      <c r="A29" s="14">
        <v>22</v>
      </c>
      <c r="B29" s="15" t="s">
        <v>49</v>
      </c>
      <c r="C29" s="16">
        <v>15</v>
      </c>
      <c r="D29" s="16" t="s">
        <v>15</v>
      </c>
      <c r="E29" s="16">
        <v>80</v>
      </c>
      <c r="F29" s="17">
        <f t="shared" si="0"/>
        <v>1200</v>
      </c>
      <c r="G29" s="16">
        <v>100</v>
      </c>
      <c r="H29" s="17">
        <f t="shared" si="1"/>
        <v>1500</v>
      </c>
      <c r="I29" s="35" t="s">
        <v>103</v>
      </c>
      <c r="J29" s="16"/>
    </row>
    <row r="30" spans="1:10" s="76" customFormat="1" ht="42" customHeight="1">
      <c r="A30" s="14">
        <v>23</v>
      </c>
      <c r="B30" s="15" t="s">
        <v>104</v>
      </c>
      <c r="C30" s="16">
        <v>2</v>
      </c>
      <c r="D30" s="16" t="s">
        <v>50</v>
      </c>
      <c r="E30" s="16">
        <v>800</v>
      </c>
      <c r="F30" s="17">
        <f t="shared" si="0"/>
        <v>1600</v>
      </c>
      <c r="G30" s="16">
        <v>1200</v>
      </c>
      <c r="H30" s="17">
        <f t="shared" si="1"/>
        <v>2400</v>
      </c>
      <c r="I30" s="35" t="s">
        <v>51</v>
      </c>
      <c r="J30" s="16"/>
    </row>
    <row r="31" spans="1:10" s="76" customFormat="1" ht="42" customHeight="1">
      <c r="A31" s="14">
        <v>24</v>
      </c>
      <c r="B31" s="15" t="s">
        <v>52</v>
      </c>
      <c r="C31" s="16">
        <v>24.2</v>
      </c>
      <c r="D31" s="16" t="s">
        <v>15</v>
      </c>
      <c r="E31" s="16">
        <v>45</v>
      </c>
      <c r="F31" s="17">
        <f t="shared" si="0"/>
        <v>1089</v>
      </c>
      <c r="G31" s="16">
        <v>40</v>
      </c>
      <c r="H31" s="17">
        <f t="shared" si="1"/>
        <v>968</v>
      </c>
      <c r="I31" s="35" t="s">
        <v>42</v>
      </c>
      <c r="J31" s="16"/>
    </row>
    <row r="32" spans="1:10" s="76" customFormat="1" ht="42" customHeight="1">
      <c r="A32" s="14">
        <v>25</v>
      </c>
      <c r="B32" s="15" t="s">
        <v>53</v>
      </c>
      <c r="C32" s="16">
        <v>10</v>
      </c>
      <c r="D32" s="16" t="s">
        <v>15</v>
      </c>
      <c r="E32" s="16">
        <v>6</v>
      </c>
      <c r="F32" s="17">
        <f t="shared" si="0"/>
        <v>60</v>
      </c>
      <c r="G32" s="16">
        <v>12</v>
      </c>
      <c r="H32" s="17">
        <f t="shared" si="1"/>
        <v>120</v>
      </c>
      <c r="I32" s="35" t="s">
        <v>22</v>
      </c>
      <c r="J32" s="16"/>
    </row>
    <row r="33" spans="1:10" s="76" customFormat="1" ht="42" customHeight="1">
      <c r="A33" s="14">
        <v>26</v>
      </c>
      <c r="B33" s="15" t="s">
        <v>102</v>
      </c>
      <c r="C33" s="16">
        <v>1</v>
      </c>
      <c r="D33" s="16" t="s">
        <v>101</v>
      </c>
      <c r="E33" s="16">
        <v>300</v>
      </c>
      <c r="F33" s="17">
        <f>E33*C33</f>
        <v>300</v>
      </c>
      <c r="G33" s="16">
        <v>300</v>
      </c>
      <c r="H33" s="17">
        <f>G33*C33</f>
        <v>300</v>
      </c>
      <c r="I33" s="35" t="s">
        <v>103</v>
      </c>
      <c r="J33" s="16"/>
    </row>
    <row r="34" spans="1:10" s="76" customFormat="1" ht="42" customHeight="1">
      <c r="A34" s="14">
        <v>27</v>
      </c>
      <c r="B34" s="77" t="s">
        <v>106</v>
      </c>
      <c r="C34" s="16">
        <v>15</v>
      </c>
      <c r="D34" s="16" t="s">
        <v>15</v>
      </c>
      <c r="E34" s="16">
        <v>55</v>
      </c>
      <c r="F34" s="17">
        <f t="shared" si="0"/>
        <v>825</v>
      </c>
      <c r="G34" s="16">
        <v>35</v>
      </c>
      <c r="H34" s="17">
        <f t="shared" si="1"/>
        <v>525</v>
      </c>
      <c r="I34" s="35" t="s">
        <v>128</v>
      </c>
      <c r="J34" s="16"/>
    </row>
    <row r="35" spans="1:10" s="76" customFormat="1" ht="42" customHeight="1">
      <c r="A35" s="14">
        <v>28</v>
      </c>
      <c r="B35" s="77" t="s">
        <v>107</v>
      </c>
      <c r="C35" s="16">
        <v>1</v>
      </c>
      <c r="D35" s="16" t="s">
        <v>108</v>
      </c>
      <c r="E35" s="16">
        <v>55</v>
      </c>
      <c r="F35" s="17">
        <f>E35*C35</f>
        <v>55</v>
      </c>
      <c r="G35" s="16">
        <v>35</v>
      </c>
      <c r="H35" s="17">
        <f>G35*C35</f>
        <v>35</v>
      </c>
      <c r="I35" s="35" t="s">
        <v>54</v>
      </c>
      <c r="J35" s="16"/>
    </row>
    <row r="36" spans="1:15" s="8" customFormat="1" ht="44.25" customHeight="1">
      <c r="A36" s="14">
        <v>29</v>
      </c>
      <c r="B36" s="15" t="s">
        <v>124</v>
      </c>
      <c r="C36" s="16">
        <v>8</v>
      </c>
      <c r="D36" s="16" t="s">
        <v>15</v>
      </c>
      <c r="E36" s="16">
        <v>6</v>
      </c>
      <c r="F36" s="17">
        <f>E36*C36</f>
        <v>48</v>
      </c>
      <c r="G36" s="16">
        <v>12</v>
      </c>
      <c r="H36" s="17">
        <f>G36*C36</f>
        <v>96</v>
      </c>
      <c r="I36" s="35" t="s">
        <v>22</v>
      </c>
      <c r="J36" s="12"/>
      <c r="K36" s="12"/>
      <c r="L36" s="12"/>
      <c r="M36" s="12"/>
      <c r="N36" s="12"/>
      <c r="O36" s="12"/>
    </row>
    <row r="37" spans="1:15" s="8" customFormat="1" ht="44.25" customHeight="1">
      <c r="A37" s="14">
        <v>30</v>
      </c>
      <c r="B37" s="15" t="s">
        <v>125</v>
      </c>
      <c r="C37" s="16">
        <v>180</v>
      </c>
      <c r="D37" s="16" t="s">
        <v>15</v>
      </c>
      <c r="E37" s="16">
        <v>6</v>
      </c>
      <c r="F37" s="17">
        <f>E37*C37</f>
        <v>1080</v>
      </c>
      <c r="G37" s="16">
        <v>12</v>
      </c>
      <c r="H37" s="17">
        <f>G37*C37</f>
        <v>2160</v>
      </c>
      <c r="I37" s="35" t="s">
        <v>22</v>
      </c>
      <c r="J37" s="12"/>
      <c r="K37" s="12"/>
      <c r="L37" s="12"/>
      <c r="M37" s="12"/>
      <c r="N37" s="12"/>
      <c r="O37" s="12"/>
    </row>
    <row r="38" spans="1:15" s="8" customFormat="1" ht="44.25" customHeight="1">
      <c r="A38" s="14">
        <v>31</v>
      </c>
      <c r="B38" s="15" t="s">
        <v>130</v>
      </c>
      <c r="C38" s="16">
        <v>45</v>
      </c>
      <c r="D38" s="16" t="s">
        <v>15</v>
      </c>
      <c r="E38" s="16">
        <v>30</v>
      </c>
      <c r="F38" s="17">
        <f>E38*C38</f>
        <v>1350</v>
      </c>
      <c r="G38" s="16">
        <v>25</v>
      </c>
      <c r="H38" s="17">
        <f>G38*C38</f>
        <v>1125</v>
      </c>
      <c r="I38" s="35" t="s">
        <v>129</v>
      </c>
      <c r="J38" s="12"/>
      <c r="K38" s="12"/>
      <c r="L38" s="12"/>
      <c r="M38" s="12"/>
      <c r="N38" s="12"/>
      <c r="O38" s="12"/>
    </row>
    <row r="39" spans="1:15" s="46" customFormat="1" ht="17.25" customHeight="1">
      <c r="A39" s="43"/>
      <c r="B39" s="47" t="s">
        <v>55</v>
      </c>
      <c r="C39" s="111" t="s">
        <v>56</v>
      </c>
      <c r="D39" s="112"/>
      <c r="E39" s="113"/>
      <c r="F39" s="45">
        <f>SUM(F7:F38)</f>
        <v>60929.6</v>
      </c>
      <c r="G39" s="43" t="s">
        <v>9</v>
      </c>
      <c r="H39" s="45">
        <f>SUM(H7:H38)</f>
        <v>48970.2</v>
      </c>
      <c r="I39" s="44" t="s">
        <v>55</v>
      </c>
      <c r="J39" s="60"/>
      <c r="K39" s="60"/>
      <c r="L39" s="60"/>
      <c r="M39" s="60"/>
      <c r="N39" s="60"/>
      <c r="O39" s="60"/>
    </row>
    <row r="40" spans="1:30" s="41" customFormat="1" ht="18" customHeight="1">
      <c r="A40" s="36" t="s">
        <v>57</v>
      </c>
      <c r="B40" s="38" t="s">
        <v>58</v>
      </c>
      <c r="C40" s="85" t="s">
        <v>59</v>
      </c>
      <c r="D40" s="86"/>
      <c r="E40" s="106"/>
      <c r="F40" s="102">
        <f>(H39+F39)*0.08+758</f>
        <v>9549.983999999999</v>
      </c>
      <c r="G40" s="103"/>
      <c r="H40" s="104"/>
      <c r="I40" s="39" t="s">
        <v>60</v>
      </c>
      <c r="J40" s="60"/>
      <c r="K40" s="60"/>
      <c r="L40" s="60"/>
      <c r="M40" s="60"/>
      <c r="N40" s="60"/>
      <c r="O40" s="6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256" s="41" customFormat="1" ht="18" customHeight="1">
      <c r="A41" s="36" t="s">
        <v>61</v>
      </c>
      <c r="B41" s="38" t="s">
        <v>62</v>
      </c>
      <c r="C41" s="85" t="s">
        <v>63</v>
      </c>
      <c r="D41" s="86"/>
      <c r="E41" s="106"/>
      <c r="F41" s="102">
        <f>(F39+H39)*0.17</f>
        <v>18682.966</v>
      </c>
      <c r="G41" s="103"/>
      <c r="H41" s="104"/>
      <c r="I41" s="42"/>
      <c r="J41" s="60"/>
      <c r="K41" s="60"/>
      <c r="L41" s="60"/>
      <c r="M41" s="60"/>
      <c r="N41" s="60"/>
      <c r="O41" s="6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30" s="40" customFormat="1" ht="18" customHeight="1">
      <c r="A42" s="36"/>
      <c r="B42" s="56"/>
      <c r="C42" s="55"/>
      <c r="D42" s="55"/>
      <c r="E42" s="55"/>
      <c r="F42" s="54"/>
      <c r="G42" s="54"/>
      <c r="H42" s="54"/>
      <c r="I42" s="57"/>
      <c r="J42" s="60"/>
      <c r="K42" s="60"/>
      <c r="L42" s="60"/>
      <c r="M42" s="60"/>
      <c r="N42" s="60"/>
      <c r="O42" s="6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9" customFormat="1" ht="15.75" customHeight="1">
      <c r="A43" s="48" t="s">
        <v>64</v>
      </c>
      <c r="B43" s="22" t="s">
        <v>65</v>
      </c>
      <c r="C43" s="23"/>
      <c r="D43" s="23"/>
      <c r="E43" s="23"/>
      <c r="F43" s="23"/>
      <c r="G43" s="23"/>
      <c r="H43" s="23"/>
      <c r="I43" s="24"/>
      <c r="J43" s="60"/>
      <c r="K43" s="60"/>
      <c r="L43" s="60"/>
      <c r="M43" s="60"/>
      <c r="N43" s="60"/>
      <c r="O43" s="6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9" customFormat="1" ht="26.25" customHeight="1">
      <c r="A44" s="20">
        <v>1</v>
      </c>
      <c r="B44" s="19" t="s">
        <v>66</v>
      </c>
      <c r="C44" s="20">
        <v>1</v>
      </c>
      <c r="D44" s="20" t="s">
        <v>36</v>
      </c>
      <c r="E44" s="20">
        <v>0</v>
      </c>
      <c r="F44" s="16">
        <f aca="true" t="shared" si="2" ref="F44:F49">E44*C44</f>
        <v>0</v>
      </c>
      <c r="G44" s="20">
        <v>800</v>
      </c>
      <c r="H44" s="16">
        <f aca="true" t="shared" si="3" ref="H44:H49">G44</f>
        <v>800</v>
      </c>
      <c r="I44" s="37" t="s">
        <v>67</v>
      </c>
      <c r="J44" s="60"/>
      <c r="K44" s="60"/>
      <c r="L44" s="60"/>
      <c r="M44" s="60"/>
      <c r="N44" s="60"/>
      <c r="O44" s="6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9" customFormat="1" ht="24.75" customHeight="1">
      <c r="A45" s="20">
        <v>2</v>
      </c>
      <c r="B45" s="19" t="s">
        <v>68</v>
      </c>
      <c r="C45" s="20">
        <v>1</v>
      </c>
      <c r="D45" s="20" t="s">
        <v>36</v>
      </c>
      <c r="E45" s="20">
        <v>0</v>
      </c>
      <c r="F45" s="16">
        <f t="shared" si="2"/>
        <v>0</v>
      </c>
      <c r="G45" s="20">
        <v>600</v>
      </c>
      <c r="H45" s="16">
        <f t="shared" si="3"/>
        <v>600</v>
      </c>
      <c r="I45" s="21" t="s">
        <v>69</v>
      </c>
      <c r="J45" s="60"/>
      <c r="K45" s="60"/>
      <c r="L45" s="60"/>
      <c r="M45" s="60"/>
      <c r="N45" s="60"/>
      <c r="O45" s="6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s="9" customFormat="1" ht="37.5" customHeight="1">
      <c r="A46" s="20">
        <v>3</v>
      </c>
      <c r="B46" s="18" t="s">
        <v>70</v>
      </c>
      <c r="C46" s="20">
        <v>1</v>
      </c>
      <c r="D46" s="20" t="s">
        <v>36</v>
      </c>
      <c r="E46" s="20">
        <v>0</v>
      </c>
      <c r="F46" s="16">
        <f t="shared" si="2"/>
        <v>0</v>
      </c>
      <c r="G46" s="20">
        <v>500</v>
      </c>
      <c r="H46" s="16">
        <f t="shared" si="3"/>
        <v>500</v>
      </c>
      <c r="I46" s="21" t="s">
        <v>71</v>
      </c>
      <c r="J46" s="60"/>
      <c r="K46" s="60"/>
      <c r="L46" s="60"/>
      <c r="M46" s="60"/>
      <c r="N46" s="60"/>
      <c r="O46" s="6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s="9" customFormat="1" ht="30.75" customHeight="1">
      <c r="A47" s="20">
        <v>4</v>
      </c>
      <c r="B47" s="18" t="s">
        <v>72</v>
      </c>
      <c r="C47" s="20">
        <v>158</v>
      </c>
      <c r="D47" s="16" t="s">
        <v>15</v>
      </c>
      <c r="E47" s="20">
        <v>5</v>
      </c>
      <c r="F47" s="16">
        <f t="shared" si="2"/>
        <v>790</v>
      </c>
      <c r="G47" s="20">
        <v>0</v>
      </c>
      <c r="H47" s="16">
        <f t="shared" si="3"/>
        <v>0</v>
      </c>
      <c r="I47" s="21" t="s">
        <v>73</v>
      </c>
      <c r="J47" s="60"/>
      <c r="K47" s="60"/>
      <c r="L47" s="60"/>
      <c r="M47" s="60"/>
      <c r="N47" s="60"/>
      <c r="O47" s="6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s="9" customFormat="1" ht="37.5" customHeight="1">
      <c r="A48" s="20">
        <v>5</v>
      </c>
      <c r="B48" s="18" t="s">
        <v>74</v>
      </c>
      <c r="C48" s="20">
        <v>1</v>
      </c>
      <c r="D48" s="20" t="s">
        <v>75</v>
      </c>
      <c r="E48" s="20">
        <v>150</v>
      </c>
      <c r="F48" s="16">
        <f t="shared" si="2"/>
        <v>150</v>
      </c>
      <c r="G48" s="20">
        <v>50</v>
      </c>
      <c r="H48" s="16">
        <f t="shared" si="3"/>
        <v>50</v>
      </c>
      <c r="I48" s="21" t="s">
        <v>76</v>
      </c>
      <c r="J48" s="60"/>
      <c r="K48" s="60"/>
      <c r="L48" s="60"/>
      <c r="M48" s="60"/>
      <c r="N48" s="60"/>
      <c r="O48" s="6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s="9" customFormat="1" ht="37.5" customHeight="1">
      <c r="A49" s="20">
        <v>6</v>
      </c>
      <c r="B49" s="18" t="s">
        <v>131</v>
      </c>
      <c r="C49" s="20">
        <v>1</v>
      </c>
      <c r="D49" s="20" t="s">
        <v>101</v>
      </c>
      <c r="E49" s="20">
        <v>0</v>
      </c>
      <c r="F49" s="16">
        <f t="shared" si="2"/>
        <v>0</v>
      </c>
      <c r="G49" s="20">
        <v>500</v>
      </c>
      <c r="H49" s="16">
        <f t="shared" si="3"/>
        <v>500</v>
      </c>
      <c r="I49" s="21" t="s">
        <v>132</v>
      </c>
      <c r="J49" s="60"/>
      <c r="K49" s="60"/>
      <c r="L49" s="60"/>
      <c r="M49" s="60"/>
      <c r="N49" s="60"/>
      <c r="O49" s="6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256" ht="15.75" customHeight="1">
      <c r="A50" s="49" t="s">
        <v>77</v>
      </c>
      <c r="B50" s="50" t="s">
        <v>78</v>
      </c>
      <c r="C50" s="99" t="s">
        <v>79</v>
      </c>
      <c r="D50" s="100"/>
      <c r="E50" s="101"/>
      <c r="F50" s="102">
        <f>F39+H39+F40+F41+H44+H45+H46+H48+F47+F48+H49</f>
        <v>141522.75</v>
      </c>
      <c r="G50" s="103"/>
      <c r="H50" s="104"/>
      <c r="I50" s="51"/>
      <c r="J50" s="60"/>
      <c r="K50" s="60"/>
      <c r="L50" s="60"/>
      <c r="M50" s="60"/>
      <c r="N50" s="60"/>
      <c r="O50" s="60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0" customFormat="1" ht="14.25">
      <c r="A51" s="25" t="s">
        <v>80</v>
      </c>
      <c r="B51" s="26"/>
      <c r="C51" s="25"/>
      <c r="D51" s="25"/>
      <c r="E51" s="27"/>
      <c r="F51" s="27"/>
      <c r="G51" s="28"/>
      <c r="H51" s="27"/>
      <c r="I51" s="26" t="s">
        <v>81</v>
      </c>
      <c r="J51" s="60"/>
      <c r="K51" s="60"/>
      <c r="L51" s="60"/>
      <c r="M51" s="60"/>
      <c r="N51" s="60"/>
      <c r="O51" s="6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1" customFormat="1" ht="18" customHeight="1">
      <c r="A52" s="29" t="s">
        <v>82</v>
      </c>
      <c r="B52" s="105" t="s">
        <v>83</v>
      </c>
      <c r="C52" s="105"/>
      <c r="D52" s="105"/>
      <c r="E52" s="105"/>
      <c r="F52" s="105"/>
      <c r="G52" s="105"/>
      <c r="H52" s="105"/>
      <c r="I52" s="105"/>
      <c r="J52" s="60"/>
      <c r="K52" s="60"/>
      <c r="L52" s="60"/>
      <c r="M52" s="60"/>
      <c r="N52" s="60"/>
      <c r="O52" s="6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1" customFormat="1" ht="18" customHeight="1">
      <c r="A53" s="29" t="s">
        <v>82</v>
      </c>
      <c r="B53" s="98" t="s">
        <v>84</v>
      </c>
      <c r="C53" s="98"/>
      <c r="D53" s="98"/>
      <c r="E53" s="98"/>
      <c r="F53" s="98"/>
      <c r="G53" s="98"/>
      <c r="H53" s="98"/>
      <c r="I53" s="98"/>
      <c r="J53" s="2"/>
      <c r="K53" s="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1" customFormat="1" ht="18" customHeight="1">
      <c r="A54" s="29" t="s">
        <v>82</v>
      </c>
      <c r="B54" s="98" t="s">
        <v>85</v>
      </c>
      <c r="C54" s="98"/>
      <c r="D54" s="98"/>
      <c r="E54" s="98"/>
      <c r="F54" s="98"/>
      <c r="G54" s="98"/>
      <c r="H54" s="98"/>
      <c r="I54" s="9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1" customFormat="1" ht="18" customHeight="1">
      <c r="A55" s="29" t="s">
        <v>82</v>
      </c>
      <c r="B55" s="98" t="s">
        <v>86</v>
      </c>
      <c r="C55" s="98"/>
      <c r="D55" s="98"/>
      <c r="E55" s="98"/>
      <c r="F55" s="98"/>
      <c r="G55" s="98"/>
      <c r="H55" s="98"/>
      <c r="I55" s="9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9" ht="14.25">
      <c r="A56" s="30" t="s">
        <v>82</v>
      </c>
      <c r="B56" s="96" t="s">
        <v>87</v>
      </c>
      <c r="C56" s="96"/>
      <c r="D56" s="96"/>
      <c r="E56" s="96"/>
      <c r="F56" s="96"/>
      <c r="G56" s="96"/>
      <c r="H56" s="96"/>
      <c r="I56" s="96"/>
    </row>
    <row r="57" spans="1:9" ht="16.5" customHeight="1">
      <c r="A57" s="30" t="s">
        <v>82</v>
      </c>
      <c r="B57" s="96" t="s">
        <v>88</v>
      </c>
      <c r="C57" s="96"/>
      <c r="D57" s="96"/>
      <c r="E57" s="96"/>
      <c r="F57" s="96"/>
      <c r="G57" s="96"/>
      <c r="H57" s="96"/>
      <c r="I57" s="96"/>
    </row>
    <row r="58" spans="1:9" ht="14.25">
      <c r="A58" s="30" t="s">
        <v>82</v>
      </c>
      <c r="B58" s="96" t="s">
        <v>89</v>
      </c>
      <c r="C58" s="96"/>
      <c r="D58" s="96"/>
      <c r="E58" s="96"/>
      <c r="F58" s="96"/>
      <c r="G58" s="96"/>
      <c r="H58" s="96"/>
      <c r="I58" s="96"/>
    </row>
    <row r="59" spans="1:9" ht="14.25">
      <c r="A59" s="30" t="s">
        <v>82</v>
      </c>
      <c r="B59" s="96" t="s">
        <v>90</v>
      </c>
      <c r="C59" s="96"/>
      <c r="D59" s="96"/>
      <c r="E59" s="96"/>
      <c r="F59" s="96"/>
      <c r="G59" s="96"/>
      <c r="H59" s="96"/>
      <c r="I59" s="96"/>
    </row>
    <row r="60" spans="1:9" ht="14.25">
      <c r="A60" s="30" t="s">
        <v>82</v>
      </c>
      <c r="B60" s="96" t="s">
        <v>91</v>
      </c>
      <c r="C60" s="96"/>
      <c r="D60" s="96"/>
      <c r="E60" s="96"/>
      <c r="F60" s="96"/>
      <c r="G60" s="96"/>
      <c r="H60" s="96"/>
      <c r="I60" s="96"/>
    </row>
    <row r="61" spans="1:9" ht="18.75" customHeight="1">
      <c r="A61" s="32"/>
      <c r="B61" s="97" t="s">
        <v>92</v>
      </c>
      <c r="C61" s="97"/>
      <c r="D61" s="32"/>
      <c r="E61" s="33"/>
      <c r="F61" s="33"/>
      <c r="G61" s="34"/>
      <c r="H61" s="33"/>
      <c r="I61" s="31" t="s">
        <v>93</v>
      </c>
    </row>
    <row r="62" spans="1:9" ht="18.75" customHeight="1">
      <c r="A62" s="32"/>
      <c r="B62" s="31"/>
      <c r="C62" s="32"/>
      <c r="D62" s="32"/>
      <c r="E62" s="33"/>
      <c r="F62" s="33"/>
      <c r="G62" s="34"/>
      <c r="H62" s="33"/>
      <c r="I62" s="31"/>
    </row>
    <row r="63" spans="2:9" ht="18.75" customHeight="1">
      <c r="B63" s="93" t="s">
        <v>94</v>
      </c>
      <c r="C63" s="93"/>
      <c r="D63" s="93"/>
      <c r="I63" s="2" t="s">
        <v>95</v>
      </c>
    </row>
    <row r="65" spans="1:9" ht="20.25">
      <c r="A65" s="91" t="s">
        <v>126</v>
      </c>
      <c r="B65" s="92"/>
      <c r="C65" s="91"/>
      <c r="D65" s="92"/>
      <c r="E65" s="91"/>
      <c r="F65" s="92"/>
      <c r="G65" s="61"/>
      <c r="H65" s="61"/>
      <c r="I65" s="62"/>
    </row>
    <row r="66" spans="1:256" ht="31.5" customHeight="1">
      <c r="A66" s="79">
        <v>1</v>
      </c>
      <c r="B66" s="80" t="s">
        <v>123</v>
      </c>
      <c r="C66" s="79">
        <v>38</v>
      </c>
      <c r="D66" s="81" t="s">
        <v>122</v>
      </c>
      <c r="E66" s="81">
        <v>18</v>
      </c>
      <c r="F66" s="81">
        <f aca="true" t="shared" si="4" ref="F66:F76">C66*E66</f>
        <v>684</v>
      </c>
      <c r="G66" s="81"/>
      <c r="H66" s="81"/>
      <c r="I66" s="80" t="s">
        <v>134</v>
      </c>
      <c r="J66" s="82"/>
      <c r="K66" s="83"/>
      <c r="L66" s="83"/>
      <c r="M66" s="83"/>
      <c r="N66" s="83"/>
      <c r="O66" s="83"/>
      <c r="P66" s="83"/>
      <c r="Q66" s="83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ht="31.5" customHeight="1">
      <c r="A67" s="79">
        <v>2</v>
      </c>
      <c r="B67" s="80" t="s">
        <v>133</v>
      </c>
      <c r="C67" s="79">
        <v>1</v>
      </c>
      <c r="D67" s="81" t="s">
        <v>127</v>
      </c>
      <c r="E67" s="81">
        <v>1000</v>
      </c>
      <c r="F67" s="81">
        <f>C67*E67</f>
        <v>1000</v>
      </c>
      <c r="G67" s="81"/>
      <c r="H67" s="81"/>
      <c r="I67" s="80" t="s">
        <v>135</v>
      </c>
      <c r="J67" s="82"/>
      <c r="K67" s="83"/>
      <c r="L67" s="83"/>
      <c r="M67" s="83"/>
      <c r="N67" s="83"/>
      <c r="O67" s="83"/>
      <c r="P67" s="83"/>
      <c r="Q67" s="83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10" ht="36.75" customHeight="1">
      <c r="A68" s="69">
        <v>3</v>
      </c>
      <c r="B68" s="68" t="s">
        <v>96</v>
      </c>
      <c r="C68" s="69">
        <v>160</v>
      </c>
      <c r="D68" s="16" t="s">
        <v>15</v>
      </c>
      <c r="E68" s="70">
        <v>110</v>
      </c>
      <c r="F68" s="69">
        <f t="shared" si="4"/>
        <v>17600</v>
      </c>
      <c r="G68" s="71"/>
      <c r="H68" s="69"/>
      <c r="I68" s="73" t="s">
        <v>114</v>
      </c>
      <c r="J68" s="72"/>
    </row>
    <row r="69" spans="1:10" ht="36.75" customHeight="1">
      <c r="A69" s="69">
        <v>4</v>
      </c>
      <c r="B69" s="68" t="s">
        <v>117</v>
      </c>
      <c r="C69" s="69">
        <v>8</v>
      </c>
      <c r="D69" s="16" t="s">
        <v>15</v>
      </c>
      <c r="E69" s="70">
        <v>160</v>
      </c>
      <c r="F69" s="69">
        <f t="shared" si="4"/>
        <v>1280</v>
      </c>
      <c r="G69" s="71"/>
      <c r="H69" s="69"/>
      <c r="I69" s="73" t="s">
        <v>118</v>
      </c>
      <c r="J69" s="72"/>
    </row>
    <row r="70" spans="1:10" ht="36.75" customHeight="1">
      <c r="A70" s="69">
        <v>5</v>
      </c>
      <c r="B70" s="68" t="s">
        <v>120</v>
      </c>
      <c r="C70" s="69">
        <v>18</v>
      </c>
      <c r="D70" s="16" t="s">
        <v>15</v>
      </c>
      <c r="E70" s="70">
        <v>110</v>
      </c>
      <c r="F70" s="69">
        <f t="shared" si="4"/>
        <v>1980</v>
      </c>
      <c r="G70" s="71"/>
      <c r="H70" s="69"/>
      <c r="I70" s="73" t="s">
        <v>121</v>
      </c>
      <c r="J70" s="72"/>
    </row>
    <row r="71" spans="1:10" ht="33" customHeight="1">
      <c r="A71" s="69">
        <v>6</v>
      </c>
      <c r="B71" s="78" t="s">
        <v>136</v>
      </c>
      <c r="C71" s="69">
        <v>1</v>
      </c>
      <c r="D71" s="16" t="s">
        <v>137</v>
      </c>
      <c r="E71" s="70">
        <v>600</v>
      </c>
      <c r="F71" s="69">
        <f>C71*E71</f>
        <v>600</v>
      </c>
      <c r="G71" s="71"/>
      <c r="H71" s="69"/>
      <c r="I71" s="73"/>
      <c r="J71" s="72"/>
    </row>
    <row r="72" spans="1:10" ht="33" customHeight="1">
      <c r="A72" s="69">
        <v>6</v>
      </c>
      <c r="B72" s="78" t="s">
        <v>112</v>
      </c>
      <c r="C72" s="69">
        <v>3.2</v>
      </c>
      <c r="D72" s="16" t="s">
        <v>15</v>
      </c>
      <c r="E72" s="70">
        <v>220</v>
      </c>
      <c r="F72" s="69">
        <f t="shared" si="4"/>
        <v>704</v>
      </c>
      <c r="G72" s="71"/>
      <c r="H72" s="69"/>
      <c r="I72" s="73"/>
      <c r="J72" s="72"/>
    </row>
    <row r="73" spans="1:10" ht="30" customHeight="1">
      <c r="A73" s="69">
        <v>7</v>
      </c>
      <c r="B73" s="68" t="s">
        <v>97</v>
      </c>
      <c r="C73" s="69">
        <v>10.2</v>
      </c>
      <c r="D73" s="16" t="s">
        <v>26</v>
      </c>
      <c r="E73" s="70">
        <v>180</v>
      </c>
      <c r="F73" s="69">
        <f t="shared" si="4"/>
        <v>1835.9999999999998</v>
      </c>
      <c r="G73" s="71"/>
      <c r="H73" s="69"/>
      <c r="I73" s="73" t="s">
        <v>111</v>
      </c>
      <c r="J73" s="72"/>
    </row>
    <row r="74" spans="1:10" ht="27.75" customHeight="1">
      <c r="A74" s="69">
        <v>8</v>
      </c>
      <c r="B74" s="68" t="s">
        <v>98</v>
      </c>
      <c r="C74" s="69">
        <v>1</v>
      </c>
      <c r="D74" s="16" t="s">
        <v>36</v>
      </c>
      <c r="E74" s="70">
        <v>300</v>
      </c>
      <c r="F74" s="69">
        <f t="shared" si="4"/>
        <v>300</v>
      </c>
      <c r="G74" s="71"/>
      <c r="H74" s="69"/>
      <c r="I74" s="73"/>
      <c r="J74" s="72"/>
    </row>
    <row r="75" spans="1:10" ht="24" customHeight="1">
      <c r="A75" s="69">
        <v>9</v>
      </c>
      <c r="B75" s="68" t="s">
        <v>109</v>
      </c>
      <c r="C75" s="69">
        <v>43</v>
      </c>
      <c r="D75" s="16" t="s">
        <v>110</v>
      </c>
      <c r="E75" s="70">
        <v>30</v>
      </c>
      <c r="F75" s="69">
        <f t="shared" si="4"/>
        <v>1290</v>
      </c>
      <c r="G75" s="71"/>
      <c r="H75" s="69"/>
      <c r="I75" s="73" t="s">
        <v>115</v>
      </c>
      <c r="J75" s="72"/>
    </row>
    <row r="76" spans="1:10" ht="24" customHeight="1">
      <c r="A76" s="69">
        <v>10</v>
      </c>
      <c r="B76" s="68" t="s">
        <v>113</v>
      </c>
      <c r="C76" s="69">
        <v>1</v>
      </c>
      <c r="D76" s="16" t="s">
        <v>108</v>
      </c>
      <c r="E76" s="70">
        <v>3000</v>
      </c>
      <c r="F76" s="69">
        <f t="shared" si="4"/>
        <v>3000</v>
      </c>
      <c r="G76" s="71"/>
      <c r="H76" s="69"/>
      <c r="I76" s="73" t="s">
        <v>116</v>
      </c>
      <c r="J76" s="72"/>
    </row>
    <row r="77" spans="1:9" ht="15.75">
      <c r="A77" s="63"/>
      <c r="B77" s="64" t="s">
        <v>99</v>
      </c>
      <c r="C77" s="63"/>
      <c r="D77" s="89"/>
      <c r="E77" s="90"/>
      <c r="F77" s="65">
        <f>SUM(F68:F76)</f>
        <v>28590</v>
      </c>
      <c r="G77" s="66"/>
      <c r="H77" s="66"/>
      <c r="I77" s="64" t="s">
        <v>100</v>
      </c>
    </row>
  </sheetData>
  <mergeCells count="34">
    <mergeCell ref="A1:I1"/>
    <mergeCell ref="A2:I2"/>
    <mergeCell ref="A3:I3"/>
    <mergeCell ref="A4:I4"/>
    <mergeCell ref="E5:F5"/>
    <mergeCell ref="G5:H5"/>
    <mergeCell ref="A7:B7"/>
    <mergeCell ref="C39:E39"/>
    <mergeCell ref="C40:E40"/>
    <mergeCell ref="F40:H40"/>
    <mergeCell ref="C41:E41"/>
    <mergeCell ref="F41:H41"/>
    <mergeCell ref="C50:E50"/>
    <mergeCell ref="F50:H50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61:C61"/>
    <mergeCell ref="I5:I6"/>
    <mergeCell ref="D77:E77"/>
    <mergeCell ref="C65:D65"/>
    <mergeCell ref="E65:F65"/>
    <mergeCell ref="B63:D63"/>
    <mergeCell ref="A65:B65"/>
    <mergeCell ref="A5:A6"/>
    <mergeCell ref="B5:B6"/>
    <mergeCell ref="C5:C6"/>
    <mergeCell ref="D5:D6"/>
  </mergeCells>
  <printOptions/>
  <pageMargins left="0.5506944444444445" right="0" top="0.5111111111111111" bottom="0.5902777777777778" header="0.11805555555555555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2011-02-26T09:31:34Z</cp:lastPrinted>
  <dcterms:created xsi:type="dcterms:W3CDTF">2006-09-24T05:52:42Z</dcterms:created>
  <dcterms:modified xsi:type="dcterms:W3CDTF">2011-08-22T10:58:27Z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