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'方案'!$A$1:$I$161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<sst xmlns="http://schemas.openxmlformats.org/spreadsheetml/2006/main" count="405" uniqueCount="157">
  <si>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</si>
  <si>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</si>
  <si>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</si>
  <si>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</si>
  <si>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</si>
  <si>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</si>
  <si>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</si>
  <si>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</si>
  <si>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</si>
  <si>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</si>
  <si>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</si>
  <si>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</si>
  <si>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</si>
  <si>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</si>
  <si>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</si>
  <si>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</si>
  <si>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</si>
  <si>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</si>
  <si>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</si>
  <si>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</si>
  <si>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</si>
  <si>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</si>
  <si>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</si>
  <si>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</si>
  <si>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</si>
  <si>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</si>
  <si>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</si>
  <si>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</si>
  <si>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</si>
  <si>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</si>
  <si>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</si>
  <si>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</si>
  <si>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</si>
  <si>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</si>
  <si>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 xml:space="preserve">          2011年   月   日</t>
  </si>
  <si>
    <t xml:space="preserve">        2011年   月   日</t>
  </si>
  <si>
    <t>毛利润</t>
  </si>
  <si>
    <t>此报价不含税金。</t>
  </si>
  <si>
    <t>合计</t>
  </si>
  <si>
    <t>m</t>
  </si>
  <si>
    <t>主材部分参考价</t>
  </si>
  <si>
    <t>顶面刮腻子及刷漆</t>
  </si>
  <si>
    <t>项</t>
  </si>
  <si>
    <t>地面贴砖</t>
  </si>
  <si>
    <t>墙面刮腻子及刷漆</t>
  </si>
  <si>
    <t>基础合计</t>
  </si>
  <si>
    <t>㎡</t>
  </si>
  <si>
    <t>人工费</t>
  </si>
  <si>
    <t>樘</t>
  </si>
  <si>
    <t>顶面吊顶</t>
  </si>
  <si>
    <t>门及套</t>
  </si>
  <si>
    <t>五、</t>
  </si>
  <si>
    <t>六、</t>
  </si>
  <si>
    <t>七、</t>
  </si>
  <si>
    <t>八、</t>
  </si>
  <si>
    <t>九、</t>
  </si>
  <si>
    <t>卫生间</t>
  </si>
  <si>
    <t>十、</t>
  </si>
  <si>
    <t>十一、</t>
  </si>
  <si>
    <t>十二、</t>
  </si>
  <si>
    <t>走廊</t>
  </si>
  <si>
    <t>十三、</t>
  </si>
  <si>
    <t>轻钢龙骨、龙牌石膏板，石膏板拼接处留缝3-8mm,快粘粉或石膏粉填充，牛皮纸或绷带粘缝处理.自攻钉刷防锈漆。</t>
  </si>
  <si>
    <t>十四、</t>
  </si>
  <si>
    <t>十五、</t>
  </si>
  <si>
    <t>十六、非利润代收费项目</t>
  </si>
  <si>
    <t>十八</t>
  </si>
  <si>
    <t>十九</t>
  </si>
  <si>
    <t>一、客厅</t>
  </si>
  <si>
    <t>二、客厅阳台</t>
  </si>
  <si>
    <t>三、次卧1</t>
  </si>
  <si>
    <t>四、主卧</t>
  </si>
  <si>
    <t>主卫</t>
  </si>
  <si>
    <t>衣帽间</t>
  </si>
  <si>
    <t>书房</t>
  </si>
  <si>
    <t>书房阳台</t>
  </si>
  <si>
    <t>次卧2</t>
  </si>
  <si>
    <t>次卧3</t>
  </si>
  <si>
    <t>储藏间</t>
  </si>
  <si>
    <t>卫生间外</t>
  </si>
  <si>
    <t>餐厅</t>
  </si>
  <si>
    <t>十六、</t>
  </si>
  <si>
    <t>餐厅阳台</t>
  </si>
  <si>
    <t>十七、</t>
  </si>
  <si>
    <t>厨房</t>
  </si>
  <si>
    <t>顶面吊顶</t>
  </si>
  <si>
    <t>顶面造型顶</t>
  </si>
  <si>
    <t>顶面刮腻子及刷漆</t>
  </si>
  <si>
    <t>踢脚线</t>
  </si>
  <si>
    <t>地面贴砖</t>
  </si>
  <si>
    <t>地面石材拼花</t>
  </si>
  <si>
    <t>墙面刮腻子及刷漆</t>
  </si>
  <si>
    <t>门套</t>
  </si>
  <si>
    <t>铝镁合金门</t>
  </si>
  <si>
    <t>顶面铝扣板吊顶</t>
  </si>
  <si>
    <t>墙地面贴砖</t>
  </si>
  <si>
    <t>窗套</t>
  </si>
  <si>
    <t>窗台面</t>
  </si>
  <si>
    <t>顶面吊顶</t>
  </si>
  <si>
    <t>顶面刮腻子及刷漆</t>
  </si>
  <si>
    <t>墙面刮腻子及刷漆</t>
  </si>
  <si>
    <t>门及套</t>
  </si>
  <si>
    <t>踢脚线</t>
  </si>
  <si>
    <t>窗套</t>
  </si>
  <si>
    <t>窗台面</t>
  </si>
  <si>
    <t>顶面铝扣板吊顶</t>
  </si>
  <si>
    <t>墙地面防水</t>
  </si>
  <si>
    <t>墙面拉毛</t>
  </si>
  <si>
    <t>墙地面贴砖</t>
  </si>
  <si>
    <t>过门石</t>
  </si>
  <si>
    <t>顶面刮腻子及刷漆</t>
  </si>
  <si>
    <t>墙面刮腻子及刷漆</t>
  </si>
  <si>
    <t>过门石</t>
  </si>
  <si>
    <t>顶面吊顶</t>
  </si>
  <si>
    <t>顶面造型顶</t>
  </si>
  <si>
    <t>拆墙</t>
  </si>
  <si>
    <t>塑钢玻璃隔断（可移动）</t>
  </si>
  <si>
    <t>塑钢门</t>
  </si>
  <si>
    <t>墙地面贴砖</t>
  </si>
  <si>
    <t>门及套</t>
  </si>
  <si>
    <t>门及套</t>
  </si>
  <si>
    <t>顶面铝扣板吊顶</t>
  </si>
  <si>
    <t>墙地面防水</t>
  </si>
  <si>
    <t>门套</t>
  </si>
  <si>
    <t>地面石材拼花</t>
  </si>
  <si>
    <t>铝镁合金门</t>
  </si>
  <si>
    <t>踢脚线</t>
  </si>
  <si>
    <t>地面贴砖</t>
  </si>
  <si>
    <t>地面石材拼花</t>
  </si>
  <si>
    <t>樘</t>
  </si>
  <si>
    <t>块</t>
  </si>
  <si>
    <t>m</t>
  </si>
  <si>
    <t>m</t>
  </si>
  <si>
    <t>铝镁合金门</t>
  </si>
  <si>
    <t>刮美巢易刮平腻子2-3遍，打磨平整，刷多乐士金装五合一</t>
  </si>
  <si>
    <t xml:space="preserve">32.5硅酸盐水泥（钻牌、华新、海螺）、中砂水泥沙浆铺贴。不含找平、拉毛、及墙面处理。(不含主材、勾缝剂) </t>
  </si>
  <si>
    <t xml:space="preserve">32.5硅酸盐水泥（钻牌、华新、海螺）、中砂水泥沙浆铺贴。不含找平、拉毛、及地面处理。(不含主材、勾缝剂) </t>
  </si>
  <si>
    <t xml:space="preserve">32.5硅酸盐水泥（钻牌、华新、海螺）、中砂水泥沙浆铺贴。不含找平、拉毛、及地面处理。(不含主材、勾缝剂) </t>
  </si>
  <si>
    <t>32.5硅酸盐水泥（钻牌、华新、海螺）、中砂水泥沙浆铺贴。不含找平、拉毛、及地面处理。(不含主材、勾缝剂) 单项图案，按项计价</t>
  </si>
  <si>
    <t>实木复合型材，含油漆，油漆着色费用另计</t>
  </si>
  <si>
    <t>铝镁合金（含普通五金件、玻璃）</t>
  </si>
  <si>
    <t>轻钢龙骨做骨架，外封铝扣板（面积含主材耗损）普通型</t>
  </si>
  <si>
    <t xml:space="preserve">32.5硅酸盐水泥（钻牌、华新、海螺）、中砂水泥沙浆铺贴。不含找平、拉毛、及墙地面处理。(不含主材、勾缝剂) </t>
  </si>
  <si>
    <t>金线米黄大理石台面（20公以内，含磨边）20-40公分按两块计算以此类推。</t>
  </si>
  <si>
    <t>实木复合形型材（不含五金件）</t>
  </si>
  <si>
    <t>东方雨虹JSA101聚合物防水涂料</t>
  </si>
  <si>
    <t>丰镇黑大理石（宽20公分内）含加工、安装。材质变更，材料费另计</t>
  </si>
  <si>
    <t>塑钢玻璃隔断（玻璃10mm）含普通五金件</t>
  </si>
  <si>
    <t>塑钢门含普通五金件</t>
  </si>
  <si>
    <t xml:space="preserve">32.5硅酸盐水泥（钻牌、华新、海螺）、中砂水泥沙浆铺贴。不含找平、拉毛、及地面处理。(不含主材、勾缝剂) </t>
  </si>
  <si>
    <t xml:space="preserve">32.5硅酸盐水泥（钻牌、华新、海螺）、中砂水泥沙浆铺贴。不含找平、拉毛、及墙面处理。(不含主材、勾缝剂) </t>
  </si>
  <si>
    <t>实木复合型材（不含五金件）</t>
  </si>
  <si>
    <t>228.4*30*8%=548.2(含砖的管理费）</t>
  </si>
  <si>
    <t>预算员： 谷蒙蒙         审核员：</t>
  </si>
  <si>
    <t>水泥砂浆抹灰。</t>
  </si>
  <si>
    <t>工程地址：新龙城小区</t>
  </si>
  <si>
    <t xml:space="preserve">业主：马先生                    电话： 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</si>
</sst>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24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192" fontId="7" fillId="16" borderId="0" xfId="0" applyNumberFormat="1" applyFont="1" applyFill="1" applyBorder="1" applyAlignment="1">
      <alignment vertical="center"/>
    </xf>
    <xf numFmtId="0" fontId="7" fillId="16" borderId="13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9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2" xfId="0" applyNumberFormat="1" applyFont="1" applyFill="1" applyBorder="1" applyAlignment="1">
      <alignment horizontal="center" vertical="center"/>
    </xf>
    <xf numFmtId="9" fontId="7" fillId="24" borderId="13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94">
      <selection activeCell="A4" sqref="A4:I4"/>
    </sheetView>
  </sheetViews>
  <sheetFormatPr defaultColWidth="9.00390625" defaultRowHeight="14.25"/>
  <cols>
    <col min="1" max="1" width="4.87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10.50390625" style="3" customWidth="1"/>
    <col min="7" max="7" width="5.625" style="4" customWidth="1"/>
    <col min="8" max="8" width="9.125" style="3" customWidth="1"/>
    <col min="9" max="9" width="44.125" style="2" customWidth="1"/>
    <col min="10" max="16384" width="9.00390625" style="5" customWidth="1"/>
  </cols>
  <sheetData>
    <row r="1" spans="1:9" ht="34.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0.25" customHeight="1">
      <c r="A2" s="9"/>
      <c r="B2" s="74" t="s">
        <v>1</v>
      </c>
      <c r="C2" s="66"/>
      <c r="D2" s="66"/>
      <c r="E2" s="66"/>
      <c r="F2" s="66"/>
      <c r="G2" s="66"/>
      <c r="H2" s="66"/>
      <c r="I2" s="66"/>
    </row>
    <row r="3" spans="1:9" s="6" customFormat="1" ht="24" customHeight="1">
      <c r="A3" s="77" t="s">
        <v>155</v>
      </c>
      <c r="B3" s="78"/>
      <c r="C3" s="78"/>
      <c r="D3" s="78"/>
      <c r="E3" s="78"/>
      <c r="F3" s="78"/>
      <c r="G3" s="78"/>
      <c r="H3" s="78"/>
      <c r="I3" s="78"/>
    </row>
    <row r="4" spans="1:9" s="6" customFormat="1" ht="20.25" customHeight="1">
      <c r="A4" s="76" t="s">
        <v>156</v>
      </c>
      <c r="B4" s="76"/>
      <c r="C4" s="76"/>
      <c r="D4" s="76"/>
      <c r="E4" s="76"/>
      <c r="F4" s="76"/>
      <c r="G4" s="76"/>
      <c r="H4" s="76"/>
      <c r="I4" s="76"/>
    </row>
    <row r="5" spans="1:9" s="7" customFormat="1" ht="19.5" customHeight="1">
      <c r="A5" s="67" t="s">
        <v>2</v>
      </c>
      <c r="B5" s="68" t="s">
        <v>3</v>
      </c>
      <c r="C5" s="68" t="s">
        <v>4</v>
      </c>
      <c r="D5" s="68" t="s">
        <v>5</v>
      </c>
      <c r="E5" s="75" t="s">
        <v>6</v>
      </c>
      <c r="F5" s="75"/>
      <c r="G5" s="75" t="s">
        <v>7</v>
      </c>
      <c r="H5" s="75"/>
      <c r="I5" s="68" t="s">
        <v>8</v>
      </c>
    </row>
    <row r="6" spans="1:9" ht="18.75" customHeight="1">
      <c r="A6" s="67"/>
      <c r="B6" s="68"/>
      <c r="C6" s="68"/>
      <c r="D6" s="68"/>
      <c r="E6" s="40" t="s">
        <v>9</v>
      </c>
      <c r="F6" s="40" t="s">
        <v>10</v>
      </c>
      <c r="G6" s="40" t="s">
        <v>9</v>
      </c>
      <c r="H6" s="40" t="s">
        <v>10</v>
      </c>
      <c r="I6" s="68"/>
    </row>
    <row r="7" spans="1:9" ht="19.5" customHeight="1">
      <c r="A7" s="85" t="s">
        <v>68</v>
      </c>
      <c r="B7" s="83"/>
      <c r="C7" s="83"/>
      <c r="D7" s="10"/>
      <c r="E7" s="36"/>
      <c r="F7" s="36"/>
      <c r="G7" s="10"/>
      <c r="H7" s="36"/>
      <c r="I7" s="38"/>
    </row>
    <row r="8" spans="1:9" ht="41.25" customHeight="1">
      <c r="A8" s="14">
        <v>1</v>
      </c>
      <c r="B8" s="44" t="s">
        <v>85</v>
      </c>
      <c r="C8" s="49">
        <v>22.5</v>
      </c>
      <c r="D8" s="12" t="s">
        <v>33</v>
      </c>
      <c r="E8" s="11">
        <v>30</v>
      </c>
      <c r="F8" s="46">
        <f>E8*C8</f>
        <v>675</v>
      </c>
      <c r="G8" s="11">
        <v>35</v>
      </c>
      <c r="H8" s="46">
        <f aca="true" t="shared" si="0" ref="H8:H16">G8*C8</f>
        <v>787.5</v>
      </c>
      <c r="I8" s="13" t="s">
        <v>62</v>
      </c>
    </row>
    <row r="9" spans="1:9" ht="37.5" customHeight="1">
      <c r="A9" s="14">
        <v>2</v>
      </c>
      <c r="B9" s="44" t="s">
        <v>86</v>
      </c>
      <c r="C9" s="11">
        <v>6.7</v>
      </c>
      <c r="D9" s="12" t="s">
        <v>46</v>
      </c>
      <c r="E9" s="11">
        <v>45</v>
      </c>
      <c r="F9" s="12">
        <f aca="true" t="shared" si="1" ref="F9:F16">C9*E9</f>
        <v>301.5</v>
      </c>
      <c r="G9" s="11">
        <v>50</v>
      </c>
      <c r="H9" s="46">
        <f t="shared" si="0"/>
        <v>335</v>
      </c>
      <c r="I9" s="13" t="s">
        <v>62</v>
      </c>
    </row>
    <row r="10" spans="1:9" ht="33.75" customHeight="1">
      <c r="A10" s="14">
        <v>3</v>
      </c>
      <c r="B10" s="44" t="s">
        <v>87</v>
      </c>
      <c r="C10" s="11">
        <v>22.5</v>
      </c>
      <c r="D10" s="12" t="s">
        <v>11</v>
      </c>
      <c r="E10" s="11">
        <v>13</v>
      </c>
      <c r="F10" s="12">
        <f t="shared" si="1"/>
        <v>292.5</v>
      </c>
      <c r="G10" s="11">
        <v>12</v>
      </c>
      <c r="H10" s="46">
        <f t="shared" si="0"/>
        <v>270</v>
      </c>
      <c r="I10" s="13" t="s">
        <v>134</v>
      </c>
    </row>
    <row r="11" spans="1:9" ht="25.5" customHeight="1">
      <c r="A11" s="14">
        <v>4</v>
      </c>
      <c r="B11" s="44" t="s">
        <v>91</v>
      </c>
      <c r="C11" s="11">
        <v>41.2</v>
      </c>
      <c r="D11" s="12" t="s">
        <v>42</v>
      </c>
      <c r="E11" s="11">
        <v>13</v>
      </c>
      <c r="F11" s="12">
        <f t="shared" si="1"/>
        <v>535.6</v>
      </c>
      <c r="G11" s="11">
        <v>12</v>
      </c>
      <c r="H11" s="46">
        <f t="shared" si="0"/>
        <v>494.40000000000003</v>
      </c>
      <c r="I11" s="13" t="s">
        <v>134</v>
      </c>
    </row>
    <row r="12" spans="1:9" ht="29.25" customHeight="1">
      <c r="A12" s="14">
        <v>5</v>
      </c>
      <c r="B12" s="44" t="s">
        <v>88</v>
      </c>
      <c r="C12" s="11">
        <v>14.5</v>
      </c>
      <c r="D12" s="12" t="s">
        <v>46</v>
      </c>
      <c r="E12" s="11">
        <v>2</v>
      </c>
      <c r="F12" s="12">
        <f t="shared" si="1"/>
        <v>29</v>
      </c>
      <c r="G12" s="11">
        <v>8</v>
      </c>
      <c r="H12" s="46">
        <f t="shared" si="0"/>
        <v>116</v>
      </c>
      <c r="I12" s="13" t="s">
        <v>135</v>
      </c>
    </row>
    <row r="13" spans="1:9" ht="33" customHeight="1">
      <c r="A13" s="14">
        <v>6</v>
      </c>
      <c r="B13" s="44" t="s">
        <v>89</v>
      </c>
      <c r="C13" s="11">
        <v>18.7</v>
      </c>
      <c r="D13" s="12" t="s">
        <v>39</v>
      </c>
      <c r="E13" s="11">
        <v>10</v>
      </c>
      <c r="F13" s="12">
        <f t="shared" si="1"/>
        <v>187</v>
      </c>
      <c r="G13" s="11">
        <v>25</v>
      </c>
      <c r="H13" s="46">
        <f t="shared" si="0"/>
        <v>467.5</v>
      </c>
      <c r="I13" s="13" t="s">
        <v>137</v>
      </c>
    </row>
    <row r="14" spans="1:9" ht="39" customHeight="1">
      <c r="A14" s="14">
        <v>7</v>
      </c>
      <c r="B14" s="44" t="s">
        <v>90</v>
      </c>
      <c r="C14" s="11">
        <v>3.8</v>
      </c>
      <c r="D14" s="12" t="s">
        <v>42</v>
      </c>
      <c r="E14" s="11">
        <v>10</v>
      </c>
      <c r="F14" s="12">
        <f t="shared" si="1"/>
        <v>38</v>
      </c>
      <c r="G14" s="11">
        <v>60</v>
      </c>
      <c r="H14" s="46">
        <f t="shared" si="0"/>
        <v>228</v>
      </c>
      <c r="I14" s="13" t="s">
        <v>138</v>
      </c>
    </row>
    <row r="15" spans="1:9" ht="30" customHeight="1">
      <c r="A15" s="14">
        <v>8</v>
      </c>
      <c r="B15" s="44" t="s">
        <v>92</v>
      </c>
      <c r="C15" s="11">
        <v>6.5</v>
      </c>
      <c r="D15" s="12" t="s">
        <v>39</v>
      </c>
      <c r="E15" s="11">
        <v>45</v>
      </c>
      <c r="F15" s="12">
        <f t="shared" si="1"/>
        <v>292.5</v>
      </c>
      <c r="G15" s="11">
        <v>45</v>
      </c>
      <c r="H15" s="46">
        <f t="shared" si="0"/>
        <v>292.5</v>
      </c>
      <c r="I15" s="13" t="s">
        <v>139</v>
      </c>
    </row>
    <row r="16" spans="1:9" ht="30" customHeight="1">
      <c r="A16" s="14">
        <v>9</v>
      </c>
      <c r="B16" s="44" t="s">
        <v>93</v>
      </c>
      <c r="C16" s="11">
        <v>4.5</v>
      </c>
      <c r="D16" s="12" t="s">
        <v>46</v>
      </c>
      <c r="E16" s="11">
        <v>380</v>
      </c>
      <c r="F16" s="12">
        <f t="shared" si="1"/>
        <v>1710</v>
      </c>
      <c r="G16" s="11">
        <v>80</v>
      </c>
      <c r="H16" s="46">
        <f t="shared" si="0"/>
        <v>360</v>
      </c>
      <c r="I16" s="13" t="s">
        <v>140</v>
      </c>
    </row>
    <row r="17" spans="1:11" ht="21.75" customHeight="1">
      <c r="A17" s="39"/>
      <c r="B17" s="11" t="s">
        <v>30</v>
      </c>
      <c r="C17" s="11"/>
      <c r="D17" s="12"/>
      <c r="E17" s="11"/>
      <c r="F17" s="50">
        <f>SUM(F8:F16)</f>
        <v>4061.1</v>
      </c>
      <c r="G17" s="50"/>
      <c r="H17" s="50">
        <f>SUM(H8:H16)</f>
        <v>3350.9</v>
      </c>
      <c r="I17" s="52"/>
      <c r="K17" s="51"/>
    </row>
    <row r="18" spans="1:16" s="43" customFormat="1" ht="23.25" customHeight="1">
      <c r="A18" s="85" t="s">
        <v>69</v>
      </c>
      <c r="B18" s="86"/>
      <c r="C18" s="86"/>
      <c r="D18" s="86"/>
      <c r="E18" s="86"/>
      <c r="F18" s="86"/>
      <c r="G18" s="86"/>
      <c r="H18" s="86"/>
      <c r="I18" s="87"/>
      <c r="J18" s="41"/>
      <c r="K18" s="42"/>
      <c r="L18" s="42"/>
      <c r="M18" s="42"/>
      <c r="N18" s="42"/>
      <c r="O18" s="42"/>
      <c r="P18" s="42"/>
    </row>
    <row r="19" spans="1:16" s="43" customFormat="1" ht="30.75" customHeight="1">
      <c r="A19" s="14">
        <v>1</v>
      </c>
      <c r="B19" s="44" t="s">
        <v>94</v>
      </c>
      <c r="C19" s="49">
        <v>9.6</v>
      </c>
      <c r="D19" s="12" t="s">
        <v>11</v>
      </c>
      <c r="E19" s="11">
        <v>65</v>
      </c>
      <c r="F19" s="12">
        <f>E19*C19</f>
        <v>624</v>
      </c>
      <c r="G19" s="11">
        <v>25</v>
      </c>
      <c r="H19" s="46">
        <f>G19*C19</f>
        <v>240</v>
      </c>
      <c r="I19" s="13" t="s">
        <v>141</v>
      </c>
      <c r="J19" s="41"/>
      <c r="K19" s="42"/>
      <c r="L19" s="42"/>
      <c r="M19" s="42"/>
      <c r="N19" s="42"/>
      <c r="O19" s="42"/>
      <c r="P19" s="42"/>
    </row>
    <row r="20" spans="1:16" s="43" customFormat="1" ht="30" customHeight="1">
      <c r="A20" s="14">
        <v>2</v>
      </c>
      <c r="B20" s="44" t="s">
        <v>95</v>
      </c>
      <c r="C20" s="11">
        <v>38.2</v>
      </c>
      <c r="D20" s="12" t="s">
        <v>11</v>
      </c>
      <c r="E20" s="11">
        <v>10</v>
      </c>
      <c r="F20" s="12">
        <f>E20*C20</f>
        <v>382</v>
      </c>
      <c r="G20" s="11">
        <v>25</v>
      </c>
      <c r="H20" s="46">
        <f>G20*C20</f>
        <v>955.0000000000001</v>
      </c>
      <c r="I20" s="13" t="s">
        <v>142</v>
      </c>
      <c r="J20" s="41"/>
      <c r="K20" s="42"/>
      <c r="L20" s="42"/>
      <c r="M20" s="42"/>
      <c r="N20" s="42"/>
      <c r="O20" s="42"/>
      <c r="P20" s="42"/>
    </row>
    <row r="21" spans="1:16" s="55" customFormat="1" ht="23.25" customHeight="1">
      <c r="A21" s="14">
        <v>3</v>
      </c>
      <c r="B21" s="57" t="s">
        <v>96</v>
      </c>
      <c r="C21" s="58">
        <v>7.4</v>
      </c>
      <c r="D21" s="56" t="s">
        <v>39</v>
      </c>
      <c r="E21" s="56">
        <v>45</v>
      </c>
      <c r="F21" s="56">
        <f>C21*E21</f>
        <v>333</v>
      </c>
      <c r="G21" s="56">
        <v>45</v>
      </c>
      <c r="H21" s="58">
        <f>G21*C21</f>
        <v>333</v>
      </c>
      <c r="I21" s="13" t="s">
        <v>139</v>
      </c>
      <c r="J21" s="53"/>
      <c r="K21" s="54"/>
      <c r="L21" s="54"/>
      <c r="M21" s="54"/>
      <c r="N21" s="54"/>
      <c r="O21" s="54"/>
      <c r="P21" s="54"/>
    </row>
    <row r="22" spans="1:9" ht="29.25" customHeight="1">
      <c r="A22" s="14">
        <v>4</v>
      </c>
      <c r="B22" s="44" t="s">
        <v>97</v>
      </c>
      <c r="C22" s="11">
        <v>4.38</v>
      </c>
      <c r="D22" s="12" t="s">
        <v>39</v>
      </c>
      <c r="E22" s="11">
        <v>95</v>
      </c>
      <c r="F22" s="12">
        <f>C22*E22</f>
        <v>416.09999999999997</v>
      </c>
      <c r="G22" s="11">
        <v>30</v>
      </c>
      <c r="H22" s="46">
        <f>G22*C22</f>
        <v>131.4</v>
      </c>
      <c r="I22" s="13" t="s">
        <v>143</v>
      </c>
    </row>
    <row r="23" spans="1:11" ht="21.75" customHeight="1">
      <c r="A23" s="39"/>
      <c r="B23" s="11" t="s">
        <v>30</v>
      </c>
      <c r="C23" s="11"/>
      <c r="D23" s="12"/>
      <c r="E23" s="11"/>
      <c r="F23" s="50">
        <f>SUM(F19:F22)</f>
        <v>1755.1</v>
      </c>
      <c r="G23" s="50"/>
      <c r="H23" s="50">
        <f>SUM(H19:H22)</f>
        <v>1659.4</v>
      </c>
      <c r="I23" s="52"/>
      <c r="K23" s="51"/>
    </row>
    <row r="24" spans="1:9" ht="22.5" customHeight="1">
      <c r="A24" s="34" t="s">
        <v>70</v>
      </c>
      <c r="B24" s="35"/>
      <c r="C24" s="10"/>
      <c r="D24" s="10"/>
      <c r="E24" s="36"/>
      <c r="F24" s="36"/>
      <c r="G24" s="10"/>
      <c r="H24" s="36"/>
      <c r="I24" s="38"/>
    </row>
    <row r="25" spans="1:16" s="43" customFormat="1" ht="30.75" customHeight="1">
      <c r="A25" s="14">
        <v>1</v>
      </c>
      <c r="B25" s="44" t="s">
        <v>98</v>
      </c>
      <c r="C25" s="49">
        <v>14.2</v>
      </c>
      <c r="D25" s="12" t="s">
        <v>11</v>
      </c>
      <c r="E25" s="11">
        <v>30</v>
      </c>
      <c r="F25" s="12">
        <f>E25*C25</f>
        <v>426</v>
      </c>
      <c r="G25" s="11">
        <v>35</v>
      </c>
      <c r="H25" s="46">
        <f aca="true" t="shared" si="2" ref="H25:H30">G25*C25</f>
        <v>497</v>
      </c>
      <c r="I25" s="13" t="s">
        <v>62</v>
      </c>
      <c r="J25" s="41"/>
      <c r="K25" s="42"/>
      <c r="L25" s="42"/>
      <c r="M25" s="42"/>
      <c r="N25" s="42"/>
      <c r="O25" s="42"/>
      <c r="P25" s="42"/>
    </row>
    <row r="26" spans="1:16" s="43" customFormat="1" ht="30" customHeight="1">
      <c r="A26" s="14">
        <v>2</v>
      </c>
      <c r="B26" s="44" t="s">
        <v>86</v>
      </c>
      <c r="C26" s="11">
        <v>5.5</v>
      </c>
      <c r="D26" s="12" t="s">
        <v>11</v>
      </c>
      <c r="E26" s="11">
        <v>45</v>
      </c>
      <c r="F26" s="12">
        <f>E26*C26</f>
        <v>247.5</v>
      </c>
      <c r="G26" s="11">
        <v>50</v>
      </c>
      <c r="H26" s="46">
        <f t="shared" si="2"/>
        <v>275</v>
      </c>
      <c r="I26" s="13" t="s">
        <v>62</v>
      </c>
      <c r="J26" s="41"/>
      <c r="K26" s="42"/>
      <c r="L26" s="42"/>
      <c r="M26" s="42"/>
      <c r="N26" s="42"/>
      <c r="O26" s="42"/>
      <c r="P26" s="42"/>
    </row>
    <row r="27" spans="1:16" s="55" customFormat="1" ht="23.25" customHeight="1">
      <c r="A27" s="56">
        <v>3</v>
      </c>
      <c r="B27" s="57" t="s">
        <v>99</v>
      </c>
      <c r="C27" s="58">
        <v>14.2</v>
      </c>
      <c r="D27" s="12" t="s">
        <v>11</v>
      </c>
      <c r="E27" s="56">
        <v>13</v>
      </c>
      <c r="F27" s="56">
        <f>C27*E27</f>
        <v>184.6</v>
      </c>
      <c r="G27" s="56">
        <v>12</v>
      </c>
      <c r="H27" s="58">
        <f t="shared" si="2"/>
        <v>170.39999999999998</v>
      </c>
      <c r="I27" s="13" t="s">
        <v>134</v>
      </c>
      <c r="J27" s="53"/>
      <c r="K27" s="54"/>
      <c r="L27" s="54"/>
      <c r="M27" s="54"/>
      <c r="N27" s="54"/>
      <c r="O27" s="54"/>
      <c r="P27" s="54"/>
    </row>
    <row r="28" spans="1:9" ht="21.75" customHeight="1">
      <c r="A28" s="14">
        <v>4</v>
      </c>
      <c r="B28" s="44" t="s">
        <v>100</v>
      </c>
      <c r="C28" s="11">
        <v>47.7</v>
      </c>
      <c r="D28" s="12" t="s">
        <v>33</v>
      </c>
      <c r="E28" s="11">
        <v>13</v>
      </c>
      <c r="F28" s="12">
        <f>C28*E28</f>
        <v>620.1</v>
      </c>
      <c r="G28" s="11">
        <v>12</v>
      </c>
      <c r="H28" s="58">
        <f t="shared" si="2"/>
        <v>572.4000000000001</v>
      </c>
      <c r="I28" s="13" t="s">
        <v>134</v>
      </c>
    </row>
    <row r="29" spans="1:9" ht="26.25" customHeight="1">
      <c r="A29" s="14">
        <v>5</v>
      </c>
      <c r="B29" s="44" t="s">
        <v>96</v>
      </c>
      <c r="C29" s="11">
        <v>5.1</v>
      </c>
      <c r="D29" s="12" t="s">
        <v>39</v>
      </c>
      <c r="E29" s="11">
        <v>45</v>
      </c>
      <c r="F29" s="12">
        <f>C29*E29</f>
        <v>229.49999999999997</v>
      </c>
      <c r="G29" s="11">
        <v>45</v>
      </c>
      <c r="H29" s="58">
        <f t="shared" si="2"/>
        <v>229.49999999999997</v>
      </c>
      <c r="I29" s="13" t="s">
        <v>139</v>
      </c>
    </row>
    <row r="30" spans="1:9" ht="28.5" customHeight="1">
      <c r="A30" s="14">
        <v>6</v>
      </c>
      <c r="B30" s="44" t="s">
        <v>97</v>
      </c>
      <c r="C30" s="11">
        <v>8.4</v>
      </c>
      <c r="D30" s="12" t="s">
        <v>39</v>
      </c>
      <c r="E30" s="11">
        <v>95</v>
      </c>
      <c r="F30" s="12">
        <f>C30*E30</f>
        <v>798</v>
      </c>
      <c r="G30" s="11">
        <v>30</v>
      </c>
      <c r="H30" s="58">
        <f t="shared" si="2"/>
        <v>252</v>
      </c>
      <c r="I30" s="13" t="s">
        <v>143</v>
      </c>
    </row>
    <row r="31" spans="1:16" s="43" customFormat="1" ht="21.75" customHeight="1">
      <c r="A31" s="14">
        <v>7</v>
      </c>
      <c r="B31" s="45" t="s">
        <v>101</v>
      </c>
      <c r="C31" s="11">
        <v>1</v>
      </c>
      <c r="D31" s="12" t="s">
        <v>129</v>
      </c>
      <c r="E31" s="12">
        <v>680</v>
      </c>
      <c r="F31" s="14">
        <f>SUM(C31*E31)</f>
        <v>680</v>
      </c>
      <c r="G31" s="12">
        <v>300</v>
      </c>
      <c r="H31" s="12">
        <f>C31*G31</f>
        <v>300</v>
      </c>
      <c r="I31" s="13" t="s">
        <v>144</v>
      </c>
      <c r="J31" s="41"/>
      <c r="K31" s="42"/>
      <c r="L31" s="42"/>
      <c r="M31" s="42"/>
      <c r="N31" s="42"/>
      <c r="O31" s="42"/>
      <c r="P31" s="42"/>
    </row>
    <row r="32" spans="1:11" ht="21.75" customHeight="1">
      <c r="A32" s="39"/>
      <c r="B32" s="11" t="s">
        <v>30</v>
      </c>
      <c r="C32" s="11"/>
      <c r="D32" s="12"/>
      <c r="E32" s="11"/>
      <c r="F32" s="50">
        <f>SUM(F25:F31)</f>
        <v>3185.7</v>
      </c>
      <c r="G32" s="50"/>
      <c r="H32" s="50">
        <f>SUM(H25:H31)</f>
        <v>2296.3</v>
      </c>
      <c r="I32" s="52"/>
      <c r="K32" s="51"/>
    </row>
    <row r="33" spans="1:9" ht="23.25" customHeight="1">
      <c r="A33" s="85" t="s">
        <v>71</v>
      </c>
      <c r="B33" s="86"/>
      <c r="C33" s="86"/>
      <c r="D33" s="86"/>
      <c r="E33" s="86"/>
      <c r="F33" s="86"/>
      <c r="G33" s="86"/>
      <c r="H33" s="86"/>
      <c r="I33" s="87"/>
    </row>
    <row r="34" spans="1:16" s="43" customFormat="1" ht="30.75" customHeight="1">
      <c r="A34" s="14">
        <v>1</v>
      </c>
      <c r="B34" s="44" t="s">
        <v>98</v>
      </c>
      <c r="C34" s="49">
        <v>12.5</v>
      </c>
      <c r="D34" s="12" t="s">
        <v>11</v>
      </c>
      <c r="E34" s="11">
        <v>30</v>
      </c>
      <c r="F34" s="12">
        <f>E34*C34</f>
        <v>375</v>
      </c>
      <c r="G34" s="11">
        <v>35</v>
      </c>
      <c r="H34" s="46">
        <f aca="true" t="shared" si="3" ref="H34:H40">G34*C34</f>
        <v>437.5</v>
      </c>
      <c r="I34" s="13" t="s">
        <v>62</v>
      </c>
      <c r="J34" s="41"/>
      <c r="K34" s="42"/>
      <c r="L34" s="42"/>
      <c r="M34" s="42"/>
      <c r="N34" s="42"/>
      <c r="O34" s="42"/>
      <c r="P34" s="42"/>
    </row>
    <row r="35" spans="1:16" s="43" customFormat="1" ht="30" customHeight="1">
      <c r="A35" s="14">
        <v>2</v>
      </c>
      <c r="B35" s="44" t="s">
        <v>86</v>
      </c>
      <c r="C35" s="11">
        <v>5.3</v>
      </c>
      <c r="D35" s="12" t="s">
        <v>11</v>
      </c>
      <c r="E35" s="11">
        <v>45</v>
      </c>
      <c r="F35" s="12">
        <f>E35*C35</f>
        <v>238.5</v>
      </c>
      <c r="G35" s="11">
        <v>50</v>
      </c>
      <c r="H35" s="46">
        <f t="shared" si="3"/>
        <v>265</v>
      </c>
      <c r="I35" s="13" t="s">
        <v>62</v>
      </c>
      <c r="J35" s="41"/>
      <c r="K35" s="42"/>
      <c r="L35" s="42"/>
      <c r="M35" s="42"/>
      <c r="N35" s="42"/>
      <c r="O35" s="42"/>
      <c r="P35" s="42"/>
    </row>
    <row r="36" spans="1:16" s="55" customFormat="1" ht="23.25" customHeight="1">
      <c r="A36" s="56">
        <v>3</v>
      </c>
      <c r="B36" s="57" t="s">
        <v>99</v>
      </c>
      <c r="C36" s="58">
        <v>12.5</v>
      </c>
      <c r="D36" s="12" t="s">
        <v>33</v>
      </c>
      <c r="E36" s="56">
        <v>13</v>
      </c>
      <c r="F36" s="56">
        <f>C36*E36</f>
        <v>162.5</v>
      </c>
      <c r="G36" s="56">
        <v>12</v>
      </c>
      <c r="H36" s="58">
        <f t="shared" si="3"/>
        <v>150</v>
      </c>
      <c r="I36" s="13" t="s">
        <v>134</v>
      </c>
      <c r="J36" s="53"/>
      <c r="K36" s="54"/>
      <c r="L36" s="54"/>
      <c r="M36" s="54"/>
      <c r="N36" s="54"/>
      <c r="O36" s="54"/>
      <c r="P36" s="54"/>
    </row>
    <row r="37" spans="1:9" ht="24" customHeight="1">
      <c r="A37" s="14">
        <v>4</v>
      </c>
      <c r="B37" s="44" t="s">
        <v>91</v>
      </c>
      <c r="C37" s="11">
        <v>49.5</v>
      </c>
      <c r="D37" s="12" t="s">
        <v>33</v>
      </c>
      <c r="E37" s="11">
        <v>13</v>
      </c>
      <c r="F37" s="12">
        <f>C37*E37</f>
        <v>643.5</v>
      </c>
      <c r="G37" s="11">
        <v>12</v>
      </c>
      <c r="H37" s="46">
        <f t="shared" si="3"/>
        <v>594</v>
      </c>
      <c r="I37" s="13" t="s">
        <v>134</v>
      </c>
    </row>
    <row r="38" spans="1:9" ht="25.5" customHeight="1">
      <c r="A38" s="14">
        <v>5</v>
      </c>
      <c r="B38" s="44" t="s">
        <v>103</v>
      </c>
      <c r="C38" s="11">
        <v>5.1</v>
      </c>
      <c r="D38" s="12" t="s">
        <v>39</v>
      </c>
      <c r="E38" s="11">
        <v>45</v>
      </c>
      <c r="F38" s="12">
        <f>C38*E38</f>
        <v>229.49999999999997</v>
      </c>
      <c r="G38" s="11">
        <v>45</v>
      </c>
      <c r="H38" s="46">
        <f t="shared" si="3"/>
        <v>229.49999999999997</v>
      </c>
      <c r="I38" s="13" t="s">
        <v>139</v>
      </c>
    </row>
    <row r="39" spans="1:9" ht="30" customHeight="1">
      <c r="A39" s="14">
        <v>6</v>
      </c>
      <c r="B39" s="44" t="s">
        <v>104</v>
      </c>
      <c r="C39" s="11">
        <v>8.2</v>
      </c>
      <c r="D39" s="12" t="s">
        <v>39</v>
      </c>
      <c r="E39" s="11">
        <v>95</v>
      </c>
      <c r="F39" s="12">
        <f>C39*E39</f>
        <v>778.9999999999999</v>
      </c>
      <c r="G39" s="11">
        <v>30</v>
      </c>
      <c r="H39" s="46">
        <f t="shared" si="3"/>
        <v>245.99999999999997</v>
      </c>
      <c r="I39" s="13" t="s">
        <v>143</v>
      </c>
    </row>
    <row r="40" spans="1:9" ht="24.75" customHeight="1">
      <c r="A40" s="14">
        <v>7</v>
      </c>
      <c r="B40" s="44" t="s">
        <v>50</v>
      </c>
      <c r="C40" s="11">
        <v>1</v>
      </c>
      <c r="D40" s="12" t="s">
        <v>48</v>
      </c>
      <c r="E40" s="11">
        <v>680</v>
      </c>
      <c r="F40" s="12">
        <f>C40*E40</f>
        <v>680</v>
      </c>
      <c r="G40" s="11">
        <v>300</v>
      </c>
      <c r="H40" s="46">
        <f t="shared" si="3"/>
        <v>300</v>
      </c>
      <c r="I40" s="13" t="s">
        <v>144</v>
      </c>
    </row>
    <row r="41" spans="1:11" ht="21.75" customHeight="1">
      <c r="A41" s="39"/>
      <c r="B41" s="11" t="s">
        <v>30</v>
      </c>
      <c r="C41" s="11"/>
      <c r="D41" s="12"/>
      <c r="E41" s="11"/>
      <c r="F41" s="50">
        <f>SUM(F34:F40)</f>
        <v>3108</v>
      </c>
      <c r="G41" s="50"/>
      <c r="H41" s="50">
        <f>SUM(H34:H40)</f>
        <v>2222</v>
      </c>
      <c r="I41" s="52"/>
      <c r="K41" s="51"/>
    </row>
    <row r="42" spans="1:9" ht="22.5" customHeight="1">
      <c r="A42" s="34" t="s">
        <v>51</v>
      </c>
      <c r="B42" s="35" t="s">
        <v>72</v>
      </c>
      <c r="C42" s="10"/>
      <c r="D42" s="10"/>
      <c r="E42" s="36"/>
      <c r="F42" s="36"/>
      <c r="G42" s="10"/>
      <c r="H42" s="36"/>
      <c r="I42" s="38"/>
    </row>
    <row r="43" spans="1:16" s="43" customFormat="1" ht="21" customHeight="1">
      <c r="A43" s="14">
        <v>1</v>
      </c>
      <c r="B43" s="44" t="s">
        <v>105</v>
      </c>
      <c r="C43" s="49">
        <v>6.9</v>
      </c>
      <c r="D43" s="12" t="s">
        <v>11</v>
      </c>
      <c r="E43" s="11">
        <v>65</v>
      </c>
      <c r="F43" s="12">
        <f>E43*C43</f>
        <v>448.5</v>
      </c>
      <c r="G43" s="11">
        <v>25</v>
      </c>
      <c r="H43" s="46">
        <f>G43*C43</f>
        <v>172.5</v>
      </c>
      <c r="I43" s="13" t="s">
        <v>141</v>
      </c>
      <c r="J43" s="41"/>
      <c r="K43" s="42"/>
      <c r="L43" s="42"/>
      <c r="M43" s="42"/>
      <c r="N43" s="42"/>
      <c r="O43" s="42"/>
      <c r="P43" s="42"/>
    </row>
    <row r="44" spans="1:16" s="43" customFormat="1" ht="18.75" customHeight="1">
      <c r="A44" s="14">
        <v>2</v>
      </c>
      <c r="B44" s="44" t="s">
        <v>106</v>
      </c>
      <c r="C44" s="11">
        <v>21.9</v>
      </c>
      <c r="D44" s="12" t="s">
        <v>11</v>
      </c>
      <c r="E44" s="11">
        <v>35</v>
      </c>
      <c r="F44" s="12">
        <f>E44*C44</f>
        <v>766.5</v>
      </c>
      <c r="G44" s="11">
        <v>30</v>
      </c>
      <c r="H44" s="46">
        <f>G44*C44</f>
        <v>657</v>
      </c>
      <c r="I44" s="13" t="s">
        <v>145</v>
      </c>
      <c r="J44" s="41"/>
      <c r="K44" s="42"/>
      <c r="L44" s="42"/>
      <c r="M44" s="42"/>
      <c r="N44" s="42"/>
      <c r="O44" s="42"/>
      <c r="P44" s="42"/>
    </row>
    <row r="45" spans="1:16" s="55" customFormat="1" ht="23.25" customHeight="1">
      <c r="A45" s="14">
        <v>3</v>
      </c>
      <c r="B45" s="57" t="s">
        <v>107</v>
      </c>
      <c r="C45" s="58">
        <v>16.6</v>
      </c>
      <c r="D45" s="56" t="s">
        <v>48</v>
      </c>
      <c r="E45" s="56">
        <v>5</v>
      </c>
      <c r="F45" s="12">
        <f>E45*C45</f>
        <v>83</v>
      </c>
      <c r="G45" s="56">
        <v>8</v>
      </c>
      <c r="H45" s="58">
        <f>G45*C45</f>
        <v>132.8</v>
      </c>
      <c r="I45" s="59"/>
      <c r="J45" s="53"/>
      <c r="K45" s="54"/>
      <c r="L45" s="54"/>
      <c r="M45" s="54"/>
      <c r="N45" s="54"/>
      <c r="O45" s="54"/>
      <c r="P45" s="54"/>
    </row>
    <row r="46" spans="1:9" ht="33.75" customHeight="1">
      <c r="A46" s="14">
        <v>4</v>
      </c>
      <c r="B46" s="44" t="s">
        <v>108</v>
      </c>
      <c r="C46" s="11">
        <v>33</v>
      </c>
      <c r="D46" s="12" t="s">
        <v>33</v>
      </c>
      <c r="E46" s="11">
        <v>10</v>
      </c>
      <c r="F46" s="12">
        <f>C46*E46</f>
        <v>330</v>
      </c>
      <c r="G46" s="11">
        <v>25</v>
      </c>
      <c r="H46" s="46">
        <f>G46*C46</f>
        <v>825</v>
      </c>
      <c r="I46" s="13" t="s">
        <v>142</v>
      </c>
    </row>
    <row r="47" spans="1:16" s="43" customFormat="1" ht="21" customHeight="1">
      <c r="A47" s="14">
        <v>5</v>
      </c>
      <c r="B47" s="45" t="s">
        <v>50</v>
      </c>
      <c r="C47" s="11">
        <v>1</v>
      </c>
      <c r="D47" s="12" t="s">
        <v>48</v>
      </c>
      <c r="E47" s="12">
        <v>680</v>
      </c>
      <c r="F47" s="14">
        <f>SUM(C47*E47)</f>
        <v>680</v>
      </c>
      <c r="G47" s="12">
        <v>300</v>
      </c>
      <c r="H47" s="12">
        <f>C47*G47</f>
        <v>300</v>
      </c>
      <c r="I47" s="13" t="s">
        <v>144</v>
      </c>
      <c r="J47" s="41"/>
      <c r="K47" s="42"/>
      <c r="L47" s="42"/>
      <c r="M47" s="42"/>
      <c r="N47" s="42"/>
      <c r="O47" s="42"/>
      <c r="P47" s="42"/>
    </row>
    <row r="48" spans="1:16" s="43" customFormat="1" ht="30" customHeight="1">
      <c r="A48" s="14">
        <v>6</v>
      </c>
      <c r="B48" s="45" t="s">
        <v>109</v>
      </c>
      <c r="C48" s="11">
        <v>1</v>
      </c>
      <c r="D48" s="12" t="s">
        <v>130</v>
      </c>
      <c r="E48" s="12">
        <v>35</v>
      </c>
      <c r="F48" s="14">
        <f>SUM(C48*E48)</f>
        <v>35</v>
      </c>
      <c r="G48" s="12">
        <v>15</v>
      </c>
      <c r="H48" s="12">
        <f>C48*G48</f>
        <v>15</v>
      </c>
      <c r="I48" s="13" t="s">
        <v>146</v>
      </c>
      <c r="J48" s="41"/>
      <c r="K48" s="42"/>
      <c r="L48" s="42"/>
      <c r="M48" s="42"/>
      <c r="N48" s="42"/>
      <c r="O48" s="42"/>
      <c r="P48" s="42"/>
    </row>
    <row r="49" spans="1:11" ht="21.75" customHeight="1">
      <c r="A49" s="39"/>
      <c r="B49" s="11" t="s">
        <v>30</v>
      </c>
      <c r="C49" s="11"/>
      <c r="D49" s="12"/>
      <c r="E49" s="11"/>
      <c r="F49" s="50">
        <f>SUM(F43:F48)</f>
        <v>2343</v>
      </c>
      <c r="G49" s="50"/>
      <c r="H49" s="50">
        <f>SUM(H43:H48)</f>
        <v>2102.3</v>
      </c>
      <c r="I49" s="52"/>
      <c r="K49" s="51"/>
    </row>
    <row r="50" spans="1:9" ht="22.5" customHeight="1">
      <c r="A50" s="34" t="s">
        <v>52</v>
      </c>
      <c r="B50" s="35" t="s">
        <v>73</v>
      </c>
      <c r="C50" s="10"/>
      <c r="D50" s="10"/>
      <c r="E50" s="36"/>
      <c r="F50" s="36"/>
      <c r="G50" s="10"/>
      <c r="H50" s="36"/>
      <c r="I50" s="38"/>
    </row>
    <row r="51" spans="1:16" s="43" customFormat="1" ht="25.5" customHeight="1">
      <c r="A51" s="14">
        <v>1</v>
      </c>
      <c r="B51" s="44" t="s">
        <v>110</v>
      </c>
      <c r="C51" s="49">
        <v>2.4</v>
      </c>
      <c r="D51" s="12" t="s">
        <v>11</v>
      </c>
      <c r="E51" s="11">
        <v>13</v>
      </c>
      <c r="F51" s="12">
        <f>E51*C51</f>
        <v>31.2</v>
      </c>
      <c r="G51" s="11">
        <v>12</v>
      </c>
      <c r="H51" s="46">
        <f>G51*C51</f>
        <v>28.799999999999997</v>
      </c>
      <c r="I51" s="13" t="s">
        <v>134</v>
      </c>
      <c r="J51" s="41"/>
      <c r="K51" s="42"/>
      <c r="L51" s="42"/>
      <c r="M51" s="42"/>
      <c r="N51" s="42"/>
      <c r="O51" s="42"/>
      <c r="P51" s="42"/>
    </row>
    <row r="52" spans="1:16" s="43" customFormat="1" ht="23.25" customHeight="1">
      <c r="A52" s="14">
        <v>2</v>
      </c>
      <c r="B52" s="44" t="s">
        <v>111</v>
      </c>
      <c r="C52" s="11">
        <v>18.6</v>
      </c>
      <c r="D52" s="12" t="s">
        <v>11</v>
      </c>
      <c r="E52" s="11">
        <v>13</v>
      </c>
      <c r="F52" s="12">
        <f>E52*C52</f>
        <v>241.8</v>
      </c>
      <c r="G52" s="11">
        <v>12</v>
      </c>
      <c r="H52" s="46">
        <f>G52*C52</f>
        <v>223.20000000000002</v>
      </c>
      <c r="I52" s="13" t="s">
        <v>134</v>
      </c>
      <c r="J52" s="41"/>
      <c r="K52" s="42"/>
      <c r="L52" s="42"/>
      <c r="M52" s="42"/>
      <c r="N52" s="42"/>
      <c r="O52" s="42"/>
      <c r="P52" s="42"/>
    </row>
    <row r="53" spans="1:9" ht="23.25" customHeight="1">
      <c r="A53" s="14">
        <v>3</v>
      </c>
      <c r="B53" s="44" t="s">
        <v>50</v>
      </c>
      <c r="C53" s="11">
        <v>1</v>
      </c>
      <c r="D53" s="12" t="s">
        <v>48</v>
      </c>
      <c r="E53" s="11">
        <v>680</v>
      </c>
      <c r="F53" s="12">
        <f>C53*E53</f>
        <v>680</v>
      </c>
      <c r="G53" s="11">
        <v>300</v>
      </c>
      <c r="H53" s="46">
        <f>G53*C53</f>
        <v>300</v>
      </c>
      <c r="I53" s="13" t="s">
        <v>144</v>
      </c>
    </row>
    <row r="54" spans="1:16" s="43" customFormat="1" ht="31.5" customHeight="1">
      <c r="A54" s="14">
        <v>4</v>
      </c>
      <c r="B54" s="45" t="s">
        <v>112</v>
      </c>
      <c r="C54" s="11">
        <v>1</v>
      </c>
      <c r="D54" s="12" t="s">
        <v>130</v>
      </c>
      <c r="E54" s="12">
        <v>35</v>
      </c>
      <c r="F54" s="14">
        <f>SUM(C54*E54)</f>
        <v>35</v>
      </c>
      <c r="G54" s="12">
        <v>5</v>
      </c>
      <c r="H54" s="12">
        <f>C54*G54</f>
        <v>5</v>
      </c>
      <c r="I54" s="13" t="s">
        <v>146</v>
      </c>
      <c r="J54" s="41"/>
      <c r="K54" s="42"/>
      <c r="L54" s="42"/>
      <c r="M54" s="42"/>
      <c r="N54" s="42"/>
      <c r="O54" s="42"/>
      <c r="P54" s="42"/>
    </row>
    <row r="55" spans="1:11" ht="21.75" customHeight="1">
      <c r="A55" s="39"/>
      <c r="B55" s="11" t="s">
        <v>30</v>
      </c>
      <c r="C55" s="11"/>
      <c r="D55" s="12"/>
      <c r="E55" s="11"/>
      <c r="F55" s="50">
        <f>SUM(F51:F54)</f>
        <v>988</v>
      </c>
      <c r="G55" s="50"/>
      <c r="H55" s="50">
        <f>SUM(H51:H54)</f>
        <v>557</v>
      </c>
      <c r="I55" s="52"/>
      <c r="K55" s="51"/>
    </row>
    <row r="56" spans="1:9" ht="22.5" customHeight="1">
      <c r="A56" s="34" t="s">
        <v>53</v>
      </c>
      <c r="B56" s="35" t="s">
        <v>74</v>
      </c>
      <c r="C56" s="10"/>
      <c r="D56" s="10"/>
      <c r="E56" s="36"/>
      <c r="F56" s="36"/>
      <c r="G56" s="10"/>
      <c r="H56" s="36"/>
      <c r="I56" s="38"/>
    </row>
    <row r="57" spans="1:16" s="43" customFormat="1" ht="30.75" customHeight="1">
      <c r="A57" s="14">
        <v>1</v>
      </c>
      <c r="B57" s="44" t="s">
        <v>113</v>
      </c>
      <c r="C57" s="49">
        <v>4.6</v>
      </c>
      <c r="D57" s="12" t="s">
        <v>11</v>
      </c>
      <c r="E57" s="11">
        <v>30</v>
      </c>
      <c r="F57" s="12">
        <f>E57*C57</f>
        <v>138</v>
      </c>
      <c r="G57" s="11">
        <v>35</v>
      </c>
      <c r="H57" s="46">
        <f>G57*C57</f>
        <v>161</v>
      </c>
      <c r="I57" s="13" t="s">
        <v>62</v>
      </c>
      <c r="J57" s="41"/>
      <c r="K57" s="42"/>
      <c r="L57" s="42"/>
      <c r="M57" s="42"/>
      <c r="N57" s="42"/>
      <c r="O57" s="42"/>
      <c r="P57" s="42"/>
    </row>
    <row r="58" spans="1:16" s="43" customFormat="1" ht="30" customHeight="1">
      <c r="A58" s="14">
        <v>2</v>
      </c>
      <c r="B58" s="44" t="s">
        <v>114</v>
      </c>
      <c r="C58" s="11">
        <v>1.7</v>
      </c>
      <c r="D58" s="12" t="s">
        <v>11</v>
      </c>
      <c r="E58" s="11">
        <v>45</v>
      </c>
      <c r="F58" s="12">
        <f>E58*C58</f>
        <v>76.5</v>
      </c>
      <c r="G58" s="11">
        <v>50</v>
      </c>
      <c r="H58" s="46">
        <f>G58*C58</f>
        <v>85</v>
      </c>
      <c r="I58" s="13" t="s">
        <v>62</v>
      </c>
      <c r="J58" s="41"/>
      <c r="K58" s="42"/>
      <c r="L58" s="42"/>
      <c r="M58" s="42"/>
      <c r="N58" s="42"/>
      <c r="O58" s="42"/>
      <c r="P58" s="42"/>
    </row>
    <row r="59" spans="1:16" s="55" customFormat="1" ht="23.25" customHeight="1">
      <c r="A59" s="56">
        <v>3</v>
      </c>
      <c r="B59" s="57" t="s">
        <v>41</v>
      </c>
      <c r="C59" s="58">
        <v>4.6</v>
      </c>
      <c r="D59" s="12" t="s">
        <v>33</v>
      </c>
      <c r="E59" s="56">
        <v>13</v>
      </c>
      <c r="F59" s="56">
        <f>C59*E59</f>
        <v>59.8</v>
      </c>
      <c r="G59" s="56">
        <v>12</v>
      </c>
      <c r="H59" s="58">
        <f>G59*C59</f>
        <v>55.199999999999996</v>
      </c>
      <c r="I59" s="13" t="s">
        <v>134</v>
      </c>
      <c r="J59" s="53"/>
      <c r="K59" s="54"/>
      <c r="L59" s="54"/>
      <c r="M59" s="54"/>
      <c r="N59" s="54"/>
      <c r="O59" s="54"/>
      <c r="P59" s="54"/>
    </row>
    <row r="60" spans="1:9" ht="24.75" customHeight="1">
      <c r="A60" s="14">
        <v>4</v>
      </c>
      <c r="B60" s="44" t="s">
        <v>44</v>
      </c>
      <c r="C60" s="11">
        <v>19.8</v>
      </c>
      <c r="D60" s="12" t="s">
        <v>33</v>
      </c>
      <c r="E60" s="11">
        <v>13</v>
      </c>
      <c r="F60" s="12">
        <f>C60*E60</f>
        <v>257.40000000000003</v>
      </c>
      <c r="G60" s="11">
        <v>12</v>
      </c>
      <c r="H60" s="46">
        <f>G60*C60</f>
        <v>237.60000000000002</v>
      </c>
      <c r="I60" s="13" t="s">
        <v>134</v>
      </c>
    </row>
    <row r="61" spans="1:9" ht="20.25" customHeight="1">
      <c r="A61" s="14">
        <v>5</v>
      </c>
      <c r="B61" s="44" t="s">
        <v>115</v>
      </c>
      <c r="C61" s="11">
        <v>4</v>
      </c>
      <c r="D61" s="12" t="s">
        <v>33</v>
      </c>
      <c r="E61" s="11">
        <v>0</v>
      </c>
      <c r="F61" s="12">
        <f aca="true" t="shared" si="4" ref="F61:F66">C61*E61</f>
        <v>0</v>
      </c>
      <c r="G61" s="11">
        <v>40</v>
      </c>
      <c r="H61" s="46">
        <f aca="true" t="shared" si="5" ref="H61:H66">G61*C61</f>
        <v>160</v>
      </c>
      <c r="I61" s="13" t="s">
        <v>47</v>
      </c>
    </row>
    <row r="62" spans="1:9" ht="26.25" customHeight="1">
      <c r="A62" s="14">
        <v>6</v>
      </c>
      <c r="B62" s="13" t="s">
        <v>116</v>
      </c>
      <c r="C62" s="11">
        <v>4</v>
      </c>
      <c r="D62" s="12" t="s">
        <v>33</v>
      </c>
      <c r="E62" s="11">
        <v>280</v>
      </c>
      <c r="F62" s="12">
        <f t="shared" si="4"/>
        <v>1120</v>
      </c>
      <c r="G62" s="11">
        <v>70</v>
      </c>
      <c r="H62" s="46">
        <f t="shared" si="5"/>
        <v>280</v>
      </c>
      <c r="I62" s="13" t="s">
        <v>147</v>
      </c>
    </row>
    <row r="63" spans="1:9" ht="23.25" customHeight="1">
      <c r="A63" s="14">
        <v>7</v>
      </c>
      <c r="B63" s="44" t="s">
        <v>117</v>
      </c>
      <c r="C63" s="11">
        <v>1.1</v>
      </c>
      <c r="D63" s="12" t="s">
        <v>39</v>
      </c>
      <c r="E63" s="11">
        <v>280</v>
      </c>
      <c r="F63" s="12">
        <f t="shared" si="4"/>
        <v>308</v>
      </c>
      <c r="G63" s="11">
        <v>70</v>
      </c>
      <c r="H63" s="46">
        <f t="shared" si="5"/>
        <v>77</v>
      </c>
      <c r="I63" s="13" t="s">
        <v>148</v>
      </c>
    </row>
    <row r="64" spans="1:9" ht="21" customHeight="1">
      <c r="A64" s="14">
        <v>8</v>
      </c>
      <c r="B64" s="44" t="s">
        <v>103</v>
      </c>
      <c r="C64" s="11">
        <v>3.7</v>
      </c>
      <c r="D64" s="12" t="s">
        <v>132</v>
      </c>
      <c r="E64" s="11">
        <v>45</v>
      </c>
      <c r="F64" s="12">
        <f t="shared" si="4"/>
        <v>166.5</v>
      </c>
      <c r="G64" s="11">
        <v>45</v>
      </c>
      <c r="H64" s="46">
        <f t="shared" si="5"/>
        <v>166.5</v>
      </c>
      <c r="I64" s="13" t="s">
        <v>139</v>
      </c>
    </row>
    <row r="65" spans="1:9" ht="27.75" customHeight="1">
      <c r="A65" s="14">
        <v>9</v>
      </c>
      <c r="B65" s="44" t="s">
        <v>104</v>
      </c>
      <c r="C65" s="11">
        <v>0.7</v>
      </c>
      <c r="D65" s="12" t="s">
        <v>39</v>
      </c>
      <c r="E65" s="11">
        <v>95</v>
      </c>
      <c r="F65" s="12">
        <f t="shared" si="4"/>
        <v>66.5</v>
      </c>
      <c r="G65" s="11">
        <v>30</v>
      </c>
      <c r="H65" s="46">
        <f t="shared" si="5"/>
        <v>21</v>
      </c>
      <c r="I65" s="13" t="s">
        <v>143</v>
      </c>
    </row>
    <row r="66" spans="1:9" ht="33" customHeight="1">
      <c r="A66" s="14">
        <v>10</v>
      </c>
      <c r="B66" s="44" t="s">
        <v>43</v>
      </c>
      <c r="C66" s="11">
        <v>4.6</v>
      </c>
      <c r="D66" s="12" t="s">
        <v>33</v>
      </c>
      <c r="E66" s="11">
        <v>10</v>
      </c>
      <c r="F66" s="12">
        <f t="shared" si="4"/>
        <v>46</v>
      </c>
      <c r="G66" s="11">
        <v>25</v>
      </c>
      <c r="H66" s="46">
        <f t="shared" si="5"/>
        <v>114.99999999999999</v>
      </c>
      <c r="I66" s="13" t="s">
        <v>149</v>
      </c>
    </row>
    <row r="67" spans="1:11" ht="21.75" customHeight="1">
      <c r="A67" s="39"/>
      <c r="B67" s="11" t="s">
        <v>30</v>
      </c>
      <c r="C67" s="11"/>
      <c r="D67" s="12"/>
      <c r="E67" s="11"/>
      <c r="F67" s="50">
        <f>SUM(F57:F66)</f>
        <v>2238.7</v>
      </c>
      <c r="G67" s="50"/>
      <c r="H67" s="50">
        <f>SUM(H57:H66)</f>
        <v>1358.3</v>
      </c>
      <c r="I67" s="52"/>
      <c r="K67" s="51"/>
    </row>
    <row r="68" spans="1:9" ht="22.5" customHeight="1">
      <c r="A68" s="34" t="s">
        <v>54</v>
      </c>
      <c r="B68" s="35" t="s">
        <v>75</v>
      </c>
      <c r="C68" s="10"/>
      <c r="D68" s="10"/>
      <c r="E68" s="36"/>
      <c r="F68" s="36"/>
      <c r="G68" s="10"/>
      <c r="H68" s="36"/>
      <c r="I68" s="38"/>
    </row>
    <row r="69" spans="1:16" s="43" customFormat="1" ht="30.75" customHeight="1">
      <c r="A69" s="14">
        <v>1</v>
      </c>
      <c r="B69" s="44" t="s">
        <v>105</v>
      </c>
      <c r="C69" s="49">
        <v>3.9</v>
      </c>
      <c r="D69" s="12" t="s">
        <v>11</v>
      </c>
      <c r="E69" s="11">
        <v>65</v>
      </c>
      <c r="F69" s="12">
        <f>E69*C69</f>
        <v>253.5</v>
      </c>
      <c r="G69" s="11">
        <v>25</v>
      </c>
      <c r="H69" s="46">
        <f>G69*C69</f>
        <v>97.5</v>
      </c>
      <c r="I69" s="13" t="s">
        <v>141</v>
      </c>
      <c r="J69" s="41"/>
      <c r="K69" s="42"/>
      <c r="L69" s="42"/>
      <c r="M69" s="42"/>
      <c r="N69" s="42"/>
      <c r="O69" s="42"/>
      <c r="P69" s="42"/>
    </row>
    <row r="70" spans="1:16" s="43" customFormat="1" ht="30" customHeight="1">
      <c r="A70" s="14">
        <v>2</v>
      </c>
      <c r="B70" s="44" t="s">
        <v>118</v>
      </c>
      <c r="C70" s="11">
        <v>12.9</v>
      </c>
      <c r="D70" s="12" t="s">
        <v>11</v>
      </c>
      <c r="E70" s="11">
        <v>10</v>
      </c>
      <c r="F70" s="12">
        <f>E70*C70</f>
        <v>129</v>
      </c>
      <c r="G70" s="11">
        <v>25</v>
      </c>
      <c r="H70" s="46">
        <f>G70*C70</f>
        <v>322.5</v>
      </c>
      <c r="I70" s="13" t="s">
        <v>142</v>
      </c>
      <c r="J70" s="41"/>
      <c r="K70" s="42"/>
      <c r="L70" s="42"/>
      <c r="M70" s="42"/>
      <c r="N70" s="42"/>
      <c r="O70" s="42"/>
      <c r="P70" s="42"/>
    </row>
    <row r="71" spans="1:16" s="55" customFormat="1" ht="23.25" customHeight="1">
      <c r="A71" s="56">
        <v>3</v>
      </c>
      <c r="B71" s="57" t="s">
        <v>103</v>
      </c>
      <c r="C71" s="58">
        <v>6</v>
      </c>
      <c r="D71" s="56" t="s">
        <v>39</v>
      </c>
      <c r="E71" s="56">
        <v>45</v>
      </c>
      <c r="F71" s="56">
        <f>C71*E71</f>
        <v>270</v>
      </c>
      <c r="G71" s="56">
        <v>45</v>
      </c>
      <c r="H71" s="58">
        <f>G71*C71</f>
        <v>270</v>
      </c>
      <c r="I71" s="13" t="s">
        <v>139</v>
      </c>
      <c r="J71" s="53"/>
      <c r="K71" s="54"/>
      <c r="L71" s="54"/>
      <c r="M71" s="54"/>
      <c r="N71" s="54"/>
      <c r="O71" s="54"/>
      <c r="P71" s="54"/>
    </row>
    <row r="72" spans="1:9" ht="29.25" customHeight="1">
      <c r="A72" s="14">
        <v>4</v>
      </c>
      <c r="B72" s="44" t="s">
        <v>104</v>
      </c>
      <c r="C72" s="11">
        <v>4</v>
      </c>
      <c r="D72" s="12" t="s">
        <v>131</v>
      </c>
      <c r="E72" s="11">
        <v>95</v>
      </c>
      <c r="F72" s="12">
        <f>C72*E72</f>
        <v>380</v>
      </c>
      <c r="G72" s="11">
        <v>30</v>
      </c>
      <c r="H72" s="58">
        <f>G72*C72</f>
        <v>120</v>
      </c>
      <c r="I72" s="13" t="s">
        <v>143</v>
      </c>
    </row>
    <row r="73" spans="1:16" s="43" customFormat="1" ht="31.5" customHeight="1">
      <c r="A73" s="14">
        <v>5</v>
      </c>
      <c r="B73" s="45" t="s">
        <v>133</v>
      </c>
      <c r="C73" s="11">
        <v>2</v>
      </c>
      <c r="D73" s="12" t="s">
        <v>33</v>
      </c>
      <c r="E73" s="12">
        <v>380</v>
      </c>
      <c r="F73" s="14">
        <f>SUM(C73*E73)</f>
        <v>760</v>
      </c>
      <c r="G73" s="12">
        <v>80</v>
      </c>
      <c r="H73" s="58">
        <f>G73*C73</f>
        <v>160</v>
      </c>
      <c r="I73" s="13" t="s">
        <v>140</v>
      </c>
      <c r="J73" s="41"/>
      <c r="K73" s="42"/>
      <c r="L73" s="42"/>
      <c r="M73" s="42"/>
      <c r="N73" s="42"/>
      <c r="O73" s="42"/>
      <c r="P73" s="42"/>
    </row>
    <row r="74" spans="1:11" ht="21.75" customHeight="1">
      <c r="A74" s="39"/>
      <c r="B74" s="11" t="s">
        <v>30</v>
      </c>
      <c r="C74" s="11"/>
      <c r="D74" s="12"/>
      <c r="E74" s="11"/>
      <c r="F74" s="50">
        <f>SUM(F69:F73)</f>
        <v>1792.5</v>
      </c>
      <c r="G74" s="50"/>
      <c r="H74" s="50">
        <f>SUM(H69:H73)</f>
        <v>970</v>
      </c>
      <c r="I74" s="52"/>
      <c r="K74" s="51"/>
    </row>
    <row r="75" spans="1:9" ht="22.5" customHeight="1">
      <c r="A75" s="34" t="s">
        <v>55</v>
      </c>
      <c r="B75" s="35" t="s">
        <v>76</v>
      </c>
      <c r="C75" s="10"/>
      <c r="D75" s="10"/>
      <c r="E75" s="36"/>
      <c r="F75" s="36"/>
      <c r="G75" s="10"/>
      <c r="H75" s="60"/>
      <c r="I75" s="38"/>
    </row>
    <row r="76" spans="1:16" s="43" customFormat="1" ht="30.75" customHeight="1">
      <c r="A76" s="14">
        <v>1</v>
      </c>
      <c r="B76" s="44" t="s">
        <v>113</v>
      </c>
      <c r="C76" s="49">
        <v>12.1</v>
      </c>
      <c r="D76" s="12" t="s">
        <v>11</v>
      </c>
      <c r="E76" s="11">
        <v>30</v>
      </c>
      <c r="F76" s="12">
        <f>E76*C76</f>
        <v>363</v>
      </c>
      <c r="G76" s="11">
        <v>35</v>
      </c>
      <c r="H76" s="46">
        <f>G76*C76</f>
        <v>423.5</v>
      </c>
      <c r="I76" s="13" t="s">
        <v>62</v>
      </c>
      <c r="J76" s="41"/>
      <c r="K76" s="42"/>
      <c r="L76" s="42"/>
      <c r="M76" s="42"/>
      <c r="N76" s="42"/>
      <c r="O76" s="42"/>
      <c r="P76" s="42"/>
    </row>
    <row r="77" spans="1:16" s="43" customFormat="1" ht="30" customHeight="1">
      <c r="A77" s="14">
        <v>2</v>
      </c>
      <c r="B77" s="44" t="s">
        <v>114</v>
      </c>
      <c r="C77" s="11">
        <v>4.9</v>
      </c>
      <c r="D77" s="12" t="s">
        <v>33</v>
      </c>
      <c r="E77" s="11">
        <v>45</v>
      </c>
      <c r="F77" s="12">
        <f>E77*C77</f>
        <v>220.50000000000003</v>
      </c>
      <c r="G77" s="11">
        <v>50</v>
      </c>
      <c r="H77" s="46">
        <f>G77*C77</f>
        <v>245.00000000000003</v>
      </c>
      <c r="I77" s="13" t="s">
        <v>62</v>
      </c>
      <c r="J77" s="41"/>
      <c r="K77" s="42"/>
      <c r="L77" s="42"/>
      <c r="M77" s="42"/>
      <c r="N77" s="42"/>
      <c r="O77" s="42"/>
      <c r="P77" s="42"/>
    </row>
    <row r="78" spans="1:16" s="55" customFormat="1" ht="23.25" customHeight="1">
      <c r="A78" s="14">
        <v>3</v>
      </c>
      <c r="B78" s="57" t="s">
        <v>41</v>
      </c>
      <c r="C78" s="58">
        <v>12.1</v>
      </c>
      <c r="D78" s="12" t="s">
        <v>33</v>
      </c>
      <c r="E78" s="56">
        <v>13</v>
      </c>
      <c r="F78" s="56">
        <f>C78*E78</f>
        <v>157.29999999999998</v>
      </c>
      <c r="G78" s="56">
        <v>12</v>
      </c>
      <c r="H78" s="58">
        <f>G78*C78</f>
        <v>145.2</v>
      </c>
      <c r="I78" s="13" t="s">
        <v>134</v>
      </c>
      <c r="J78" s="53"/>
      <c r="K78" s="54"/>
      <c r="L78" s="54"/>
      <c r="M78" s="54"/>
      <c r="N78" s="54"/>
      <c r="O78" s="54"/>
      <c r="P78" s="54"/>
    </row>
    <row r="79" spans="1:9" ht="23.25" customHeight="1">
      <c r="A79" s="14">
        <v>4</v>
      </c>
      <c r="B79" s="44" t="s">
        <v>44</v>
      </c>
      <c r="C79" s="11">
        <v>40.2</v>
      </c>
      <c r="D79" s="12" t="s">
        <v>33</v>
      </c>
      <c r="E79" s="11">
        <v>13</v>
      </c>
      <c r="F79" s="12">
        <f>C79*E79</f>
        <v>522.6</v>
      </c>
      <c r="G79" s="11">
        <v>12</v>
      </c>
      <c r="H79" s="46">
        <f>G79*C79</f>
        <v>482.40000000000003</v>
      </c>
      <c r="I79" s="13" t="s">
        <v>134</v>
      </c>
    </row>
    <row r="80" spans="1:16" s="43" customFormat="1" ht="23.25" customHeight="1">
      <c r="A80" s="14">
        <v>5</v>
      </c>
      <c r="B80" s="15" t="s">
        <v>103</v>
      </c>
      <c r="C80" s="49">
        <v>5.3</v>
      </c>
      <c r="D80" s="12" t="s">
        <v>39</v>
      </c>
      <c r="E80" s="12">
        <v>45</v>
      </c>
      <c r="F80" s="47">
        <f>SUM(C80*E80)</f>
        <v>238.5</v>
      </c>
      <c r="G80" s="12">
        <v>45</v>
      </c>
      <c r="H80" s="48">
        <f>C80*G80</f>
        <v>238.5</v>
      </c>
      <c r="I80" s="13" t="s">
        <v>139</v>
      </c>
      <c r="J80" s="41"/>
      <c r="K80" s="42"/>
      <c r="L80" s="42"/>
      <c r="M80" s="42"/>
      <c r="N80" s="42"/>
      <c r="O80" s="42"/>
      <c r="P80" s="42"/>
    </row>
    <row r="81" spans="1:16" s="43" customFormat="1" ht="27" customHeight="1">
      <c r="A81" s="14">
        <v>6</v>
      </c>
      <c r="B81" s="45" t="s">
        <v>104</v>
      </c>
      <c r="C81" s="11">
        <v>13.1</v>
      </c>
      <c r="D81" s="12" t="s">
        <v>39</v>
      </c>
      <c r="E81" s="12">
        <v>95</v>
      </c>
      <c r="F81" s="14">
        <f>SUM(C81*E81)</f>
        <v>1244.5</v>
      </c>
      <c r="G81" s="12">
        <v>30</v>
      </c>
      <c r="H81" s="12">
        <f>C81*G81</f>
        <v>393</v>
      </c>
      <c r="I81" s="13" t="s">
        <v>143</v>
      </c>
      <c r="J81" s="41"/>
      <c r="K81" s="42"/>
      <c r="L81" s="42"/>
      <c r="M81" s="42"/>
      <c r="N81" s="42"/>
      <c r="O81" s="42"/>
      <c r="P81" s="42"/>
    </row>
    <row r="82" spans="1:16" s="43" customFormat="1" ht="21" customHeight="1">
      <c r="A82" s="14">
        <v>7</v>
      </c>
      <c r="B82" s="45" t="s">
        <v>119</v>
      </c>
      <c r="C82" s="11">
        <v>1</v>
      </c>
      <c r="D82" s="12" t="s">
        <v>48</v>
      </c>
      <c r="E82" s="12">
        <v>680</v>
      </c>
      <c r="F82" s="14">
        <f>SUM(C82*E82)</f>
        <v>680</v>
      </c>
      <c r="G82" s="12">
        <v>300</v>
      </c>
      <c r="H82" s="12">
        <f>C82*G82</f>
        <v>300</v>
      </c>
      <c r="I82" s="13" t="s">
        <v>144</v>
      </c>
      <c r="J82" s="41"/>
      <c r="K82" s="42"/>
      <c r="L82" s="42"/>
      <c r="M82" s="42"/>
      <c r="N82" s="42"/>
      <c r="O82" s="42"/>
      <c r="P82" s="42"/>
    </row>
    <row r="83" spans="1:11" ht="21.75" customHeight="1">
      <c r="A83" s="39"/>
      <c r="B83" s="11" t="s">
        <v>30</v>
      </c>
      <c r="C83" s="11"/>
      <c r="D83" s="12"/>
      <c r="E83" s="11"/>
      <c r="F83" s="50">
        <f>SUM(F76:F82)</f>
        <v>3426.4</v>
      </c>
      <c r="G83" s="50"/>
      <c r="H83" s="50">
        <f>SUM(H76:H82)</f>
        <v>2227.6000000000004</v>
      </c>
      <c r="I83" s="52"/>
      <c r="K83" s="51"/>
    </row>
    <row r="84" spans="1:9" ht="22.5" customHeight="1">
      <c r="A84" s="34" t="s">
        <v>57</v>
      </c>
      <c r="B84" s="35" t="s">
        <v>77</v>
      </c>
      <c r="C84" s="10"/>
      <c r="D84" s="10"/>
      <c r="E84" s="36"/>
      <c r="F84" s="36"/>
      <c r="G84" s="10"/>
      <c r="H84" s="36"/>
      <c r="I84" s="38"/>
    </row>
    <row r="85" spans="1:16" s="43" customFormat="1" ht="30.75" customHeight="1">
      <c r="A85" s="14">
        <v>1</v>
      </c>
      <c r="B85" s="44" t="s">
        <v>113</v>
      </c>
      <c r="C85" s="49">
        <v>9.1</v>
      </c>
      <c r="D85" s="12" t="s">
        <v>11</v>
      </c>
      <c r="E85" s="11">
        <v>30</v>
      </c>
      <c r="F85" s="12">
        <f>E85*C85</f>
        <v>273</v>
      </c>
      <c r="G85" s="11">
        <v>35</v>
      </c>
      <c r="H85" s="46">
        <f aca="true" t="shared" si="6" ref="H85:H91">G85*C85</f>
        <v>318.5</v>
      </c>
      <c r="I85" s="13" t="s">
        <v>62</v>
      </c>
      <c r="J85" s="41"/>
      <c r="K85" s="42"/>
      <c r="L85" s="42"/>
      <c r="M85" s="42"/>
      <c r="N85" s="42"/>
      <c r="O85" s="42"/>
      <c r="P85" s="42"/>
    </row>
    <row r="86" spans="1:16" s="43" customFormat="1" ht="30" customHeight="1">
      <c r="A86" s="14">
        <v>2</v>
      </c>
      <c r="B86" s="44" t="s">
        <v>114</v>
      </c>
      <c r="C86" s="11">
        <v>4.2</v>
      </c>
      <c r="D86" s="12" t="s">
        <v>11</v>
      </c>
      <c r="E86" s="11">
        <v>45</v>
      </c>
      <c r="F86" s="12">
        <f>E86*C86</f>
        <v>189</v>
      </c>
      <c r="G86" s="11">
        <v>50</v>
      </c>
      <c r="H86" s="46">
        <f t="shared" si="6"/>
        <v>210</v>
      </c>
      <c r="I86" s="13" t="s">
        <v>62</v>
      </c>
      <c r="J86" s="41"/>
      <c r="K86" s="42"/>
      <c r="L86" s="42"/>
      <c r="M86" s="42"/>
      <c r="N86" s="42"/>
      <c r="O86" s="42"/>
      <c r="P86" s="42"/>
    </row>
    <row r="87" spans="1:16" s="55" customFormat="1" ht="23.25" customHeight="1">
      <c r="A87" s="14">
        <v>3</v>
      </c>
      <c r="B87" s="57" t="s">
        <v>41</v>
      </c>
      <c r="C87" s="58">
        <v>9.1</v>
      </c>
      <c r="D87" s="12" t="s">
        <v>33</v>
      </c>
      <c r="E87" s="56">
        <v>13</v>
      </c>
      <c r="F87" s="56">
        <f>C87*E87</f>
        <v>118.3</v>
      </c>
      <c r="G87" s="56">
        <v>12</v>
      </c>
      <c r="H87" s="58">
        <f t="shared" si="6"/>
        <v>109.19999999999999</v>
      </c>
      <c r="I87" s="13" t="s">
        <v>134</v>
      </c>
      <c r="J87" s="53"/>
      <c r="K87" s="54"/>
      <c r="L87" s="54"/>
      <c r="M87" s="54"/>
      <c r="N87" s="54"/>
      <c r="O87" s="54"/>
      <c r="P87" s="54"/>
    </row>
    <row r="88" spans="1:9" ht="23.25" customHeight="1">
      <c r="A88" s="14">
        <v>4</v>
      </c>
      <c r="B88" s="44" t="s">
        <v>44</v>
      </c>
      <c r="C88" s="11">
        <v>36.2</v>
      </c>
      <c r="D88" s="12" t="s">
        <v>33</v>
      </c>
      <c r="E88" s="11">
        <v>13</v>
      </c>
      <c r="F88" s="12">
        <f>C88*E88</f>
        <v>470.6</v>
      </c>
      <c r="G88" s="11">
        <v>12</v>
      </c>
      <c r="H88" s="46">
        <f t="shared" si="6"/>
        <v>434.40000000000003</v>
      </c>
      <c r="I88" s="13" t="s">
        <v>134</v>
      </c>
    </row>
    <row r="89" spans="1:9" ht="21" customHeight="1">
      <c r="A89" s="14">
        <v>5</v>
      </c>
      <c r="B89" s="44" t="s">
        <v>103</v>
      </c>
      <c r="C89" s="11">
        <v>4.6</v>
      </c>
      <c r="D89" s="12" t="s">
        <v>39</v>
      </c>
      <c r="E89" s="11">
        <v>45</v>
      </c>
      <c r="F89" s="12">
        <f>C89*E89</f>
        <v>206.99999999999997</v>
      </c>
      <c r="G89" s="11">
        <v>45</v>
      </c>
      <c r="H89" s="46">
        <f t="shared" si="6"/>
        <v>206.99999999999997</v>
      </c>
      <c r="I89" s="13" t="s">
        <v>139</v>
      </c>
    </row>
    <row r="90" spans="1:9" ht="30" customHeight="1">
      <c r="A90" s="14">
        <v>6</v>
      </c>
      <c r="B90" s="44" t="s">
        <v>104</v>
      </c>
      <c r="C90" s="11">
        <v>11.2</v>
      </c>
      <c r="D90" s="12" t="s">
        <v>39</v>
      </c>
      <c r="E90" s="11">
        <v>95</v>
      </c>
      <c r="F90" s="12">
        <f>C90*E90</f>
        <v>1064</v>
      </c>
      <c r="G90" s="11">
        <v>30</v>
      </c>
      <c r="H90" s="46">
        <f t="shared" si="6"/>
        <v>336</v>
      </c>
      <c r="I90" s="13" t="s">
        <v>143</v>
      </c>
    </row>
    <row r="91" spans="1:9" ht="18" customHeight="1">
      <c r="A91" s="14">
        <v>7</v>
      </c>
      <c r="B91" s="44" t="s">
        <v>120</v>
      </c>
      <c r="C91" s="11">
        <v>1</v>
      </c>
      <c r="D91" s="12" t="s">
        <v>48</v>
      </c>
      <c r="E91" s="11">
        <v>680</v>
      </c>
      <c r="F91" s="12">
        <f>C91*E91</f>
        <v>680</v>
      </c>
      <c r="G91" s="11">
        <v>300</v>
      </c>
      <c r="H91" s="46">
        <f t="shared" si="6"/>
        <v>300</v>
      </c>
      <c r="I91" s="13" t="s">
        <v>144</v>
      </c>
    </row>
    <row r="92" spans="1:11" ht="21.75" customHeight="1">
      <c r="A92" s="39"/>
      <c r="B92" s="11" t="s">
        <v>30</v>
      </c>
      <c r="C92" s="11"/>
      <c r="D92" s="12"/>
      <c r="E92" s="11"/>
      <c r="F92" s="50">
        <f>SUM(F85:F91)</f>
        <v>3001.9</v>
      </c>
      <c r="G92" s="50"/>
      <c r="H92" s="50">
        <f>SUM(H85:H91)</f>
        <v>1915.1000000000001</v>
      </c>
      <c r="I92" s="52"/>
      <c r="K92" s="51"/>
    </row>
    <row r="93" spans="1:9" ht="22.5" customHeight="1">
      <c r="A93" s="34" t="s">
        <v>58</v>
      </c>
      <c r="B93" s="35" t="s">
        <v>78</v>
      </c>
      <c r="C93" s="10"/>
      <c r="D93" s="10"/>
      <c r="E93" s="36"/>
      <c r="F93" s="36"/>
      <c r="G93" s="10"/>
      <c r="H93" s="36"/>
      <c r="I93" s="38"/>
    </row>
    <row r="94" spans="1:16" s="55" customFormat="1" ht="23.25" customHeight="1">
      <c r="A94" s="56">
        <v>1</v>
      </c>
      <c r="B94" s="57" t="s">
        <v>41</v>
      </c>
      <c r="C94" s="58">
        <v>2.5</v>
      </c>
      <c r="D94" s="12" t="s">
        <v>33</v>
      </c>
      <c r="E94" s="56">
        <v>13</v>
      </c>
      <c r="F94" s="56">
        <f>C94*E94</f>
        <v>32.5</v>
      </c>
      <c r="G94" s="56">
        <v>12</v>
      </c>
      <c r="H94" s="58">
        <f>G94*C94</f>
        <v>30</v>
      </c>
      <c r="I94" s="13" t="s">
        <v>134</v>
      </c>
      <c r="J94" s="53"/>
      <c r="K94" s="54"/>
      <c r="L94" s="54"/>
      <c r="M94" s="54"/>
      <c r="N94" s="54"/>
      <c r="O94" s="54"/>
      <c r="P94" s="54"/>
    </row>
    <row r="95" spans="1:9" ht="22.5" customHeight="1">
      <c r="A95" s="14">
        <v>2</v>
      </c>
      <c r="B95" s="44" t="s">
        <v>44</v>
      </c>
      <c r="C95" s="11">
        <v>19.1</v>
      </c>
      <c r="D95" s="12" t="s">
        <v>33</v>
      </c>
      <c r="E95" s="11">
        <v>13</v>
      </c>
      <c r="F95" s="12">
        <f>C95*E95</f>
        <v>248.3</v>
      </c>
      <c r="G95" s="11">
        <v>12</v>
      </c>
      <c r="H95" s="46">
        <f>G95*C95</f>
        <v>229.20000000000002</v>
      </c>
      <c r="I95" s="13" t="s">
        <v>134</v>
      </c>
    </row>
    <row r="96" spans="1:16" s="55" customFormat="1" ht="31.5" customHeight="1">
      <c r="A96" s="56">
        <v>3</v>
      </c>
      <c r="B96" s="57" t="s">
        <v>102</v>
      </c>
      <c r="C96" s="58">
        <v>5</v>
      </c>
      <c r="D96" s="56" t="s">
        <v>132</v>
      </c>
      <c r="E96" s="56">
        <v>2</v>
      </c>
      <c r="F96" s="56">
        <f>C96*E96</f>
        <v>10</v>
      </c>
      <c r="G96" s="56">
        <v>8</v>
      </c>
      <c r="H96" s="58">
        <f>G96*C96</f>
        <v>40</v>
      </c>
      <c r="I96" s="13" t="s">
        <v>135</v>
      </c>
      <c r="J96" s="53"/>
      <c r="K96" s="54"/>
      <c r="L96" s="54"/>
      <c r="M96" s="54"/>
      <c r="N96" s="54"/>
      <c r="O96" s="54"/>
      <c r="P96" s="54"/>
    </row>
    <row r="97" spans="1:16" s="55" customFormat="1" ht="31.5" customHeight="1">
      <c r="A97" s="56">
        <v>4</v>
      </c>
      <c r="B97" s="57" t="s">
        <v>43</v>
      </c>
      <c r="C97" s="58">
        <v>2.5</v>
      </c>
      <c r="D97" s="56" t="s">
        <v>33</v>
      </c>
      <c r="E97" s="56">
        <v>10</v>
      </c>
      <c r="F97" s="56">
        <f>C97*E97</f>
        <v>25</v>
      </c>
      <c r="G97" s="56">
        <v>25</v>
      </c>
      <c r="H97" s="58">
        <f>G97*C97</f>
        <v>62.5</v>
      </c>
      <c r="I97" s="13" t="s">
        <v>149</v>
      </c>
      <c r="J97" s="53"/>
      <c r="K97" s="54"/>
      <c r="L97" s="54"/>
      <c r="M97" s="54"/>
      <c r="N97" s="54"/>
      <c r="O97" s="54"/>
      <c r="P97" s="54"/>
    </row>
    <row r="98" spans="1:16" s="55" customFormat="1" ht="26.25" customHeight="1">
      <c r="A98" s="56">
        <v>5</v>
      </c>
      <c r="B98" s="57" t="s">
        <v>50</v>
      </c>
      <c r="C98" s="58">
        <v>1</v>
      </c>
      <c r="D98" s="56" t="s">
        <v>48</v>
      </c>
      <c r="E98" s="56">
        <v>680</v>
      </c>
      <c r="F98" s="56">
        <f>C98*E98</f>
        <v>680</v>
      </c>
      <c r="G98" s="56">
        <v>300</v>
      </c>
      <c r="H98" s="58">
        <f>G98*C98</f>
        <v>300</v>
      </c>
      <c r="I98" s="13" t="s">
        <v>144</v>
      </c>
      <c r="J98" s="53"/>
      <c r="K98" s="54"/>
      <c r="L98" s="54"/>
      <c r="M98" s="54"/>
      <c r="N98" s="54"/>
      <c r="O98" s="54"/>
      <c r="P98" s="54"/>
    </row>
    <row r="99" spans="1:11" ht="21.75" customHeight="1">
      <c r="A99" s="39"/>
      <c r="B99" s="11" t="s">
        <v>30</v>
      </c>
      <c r="C99" s="11"/>
      <c r="D99" s="12"/>
      <c r="E99" s="11"/>
      <c r="F99" s="50">
        <f>SUM(F94:F98)</f>
        <v>995.8</v>
      </c>
      <c r="G99" s="50"/>
      <c r="H99" s="50">
        <f>SUM(H94:H98)</f>
        <v>661.7</v>
      </c>
      <c r="I99" s="52"/>
      <c r="K99" s="51"/>
    </row>
    <row r="100" spans="1:9" ht="22.5" customHeight="1">
      <c r="A100" s="34" t="s">
        <v>59</v>
      </c>
      <c r="B100" s="35" t="s">
        <v>56</v>
      </c>
      <c r="C100" s="10"/>
      <c r="D100" s="10"/>
      <c r="E100" s="36"/>
      <c r="F100" s="36"/>
      <c r="G100" s="10"/>
      <c r="H100" s="36"/>
      <c r="I100" s="38"/>
    </row>
    <row r="101" spans="1:16" s="43" customFormat="1" ht="30.75" customHeight="1">
      <c r="A101" s="14">
        <v>1</v>
      </c>
      <c r="B101" s="44" t="s">
        <v>121</v>
      </c>
      <c r="C101" s="49">
        <v>4.9</v>
      </c>
      <c r="D101" s="12" t="s">
        <v>11</v>
      </c>
      <c r="E101" s="11">
        <v>65</v>
      </c>
      <c r="F101" s="12">
        <f>E101*C101</f>
        <v>318.5</v>
      </c>
      <c r="G101" s="11">
        <v>25</v>
      </c>
      <c r="H101" s="46">
        <f aca="true" t="shared" si="7" ref="H101:H106">G101*C101</f>
        <v>122.50000000000001</v>
      </c>
      <c r="I101" s="13" t="s">
        <v>141</v>
      </c>
      <c r="J101" s="41"/>
      <c r="K101" s="42"/>
      <c r="L101" s="42"/>
      <c r="M101" s="42"/>
      <c r="N101" s="42"/>
      <c r="O101" s="42"/>
      <c r="P101" s="42"/>
    </row>
    <row r="102" spans="1:9" ht="21" customHeight="1">
      <c r="A102" s="14">
        <v>2</v>
      </c>
      <c r="B102" s="44" t="s">
        <v>122</v>
      </c>
      <c r="C102" s="11">
        <v>17.9</v>
      </c>
      <c r="D102" s="12" t="s">
        <v>33</v>
      </c>
      <c r="E102" s="11">
        <v>35</v>
      </c>
      <c r="F102" s="12">
        <f>C102*E102</f>
        <v>626.5</v>
      </c>
      <c r="G102" s="11">
        <v>30</v>
      </c>
      <c r="H102" s="46">
        <f t="shared" si="7"/>
        <v>537</v>
      </c>
      <c r="I102" s="13" t="s">
        <v>145</v>
      </c>
    </row>
    <row r="103" spans="1:9" ht="22.5" customHeight="1">
      <c r="A103" s="14">
        <v>3</v>
      </c>
      <c r="B103" s="44" t="s">
        <v>107</v>
      </c>
      <c r="C103" s="11">
        <v>14.1</v>
      </c>
      <c r="D103" s="12" t="s">
        <v>33</v>
      </c>
      <c r="E103" s="11">
        <v>5</v>
      </c>
      <c r="F103" s="12">
        <f>C103*E103</f>
        <v>70.5</v>
      </c>
      <c r="G103" s="11">
        <v>8</v>
      </c>
      <c r="H103" s="46">
        <f t="shared" si="7"/>
        <v>112.8</v>
      </c>
      <c r="I103" s="59" t="s">
        <v>154</v>
      </c>
    </row>
    <row r="104" spans="1:9" ht="28.5" customHeight="1">
      <c r="A104" s="14">
        <v>4</v>
      </c>
      <c r="B104" s="44" t="s">
        <v>108</v>
      </c>
      <c r="C104" s="11">
        <v>27.3</v>
      </c>
      <c r="D104" s="12" t="s">
        <v>33</v>
      </c>
      <c r="E104" s="11">
        <v>10</v>
      </c>
      <c r="F104" s="12">
        <f>C104*E104</f>
        <v>273</v>
      </c>
      <c r="G104" s="11">
        <v>25</v>
      </c>
      <c r="H104" s="46">
        <f t="shared" si="7"/>
        <v>682.5</v>
      </c>
      <c r="I104" s="13" t="s">
        <v>142</v>
      </c>
    </row>
    <row r="105" spans="1:9" ht="22.5" customHeight="1">
      <c r="A105" s="14">
        <v>5</v>
      </c>
      <c r="B105" s="44" t="s">
        <v>50</v>
      </c>
      <c r="C105" s="11">
        <v>1</v>
      </c>
      <c r="D105" s="12" t="s">
        <v>48</v>
      </c>
      <c r="E105" s="11">
        <v>680</v>
      </c>
      <c r="F105" s="12">
        <f>C105*E105</f>
        <v>680</v>
      </c>
      <c r="G105" s="11">
        <v>300</v>
      </c>
      <c r="H105" s="46">
        <f t="shared" si="7"/>
        <v>300</v>
      </c>
      <c r="I105" s="13" t="s">
        <v>144</v>
      </c>
    </row>
    <row r="106" spans="1:9" ht="28.5" customHeight="1">
      <c r="A106" s="14">
        <v>6</v>
      </c>
      <c r="B106" s="44" t="s">
        <v>112</v>
      </c>
      <c r="C106" s="11">
        <v>1</v>
      </c>
      <c r="D106" s="12" t="s">
        <v>130</v>
      </c>
      <c r="E106" s="11">
        <v>35</v>
      </c>
      <c r="F106" s="12">
        <f>C106*E106</f>
        <v>35</v>
      </c>
      <c r="G106" s="11">
        <v>15</v>
      </c>
      <c r="H106" s="46">
        <f t="shared" si="7"/>
        <v>15</v>
      </c>
      <c r="I106" s="13" t="s">
        <v>146</v>
      </c>
    </row>
    <row r="107" spans="1:11" ht="21.75" customHeight="1">
      <c r="A107" s="39"/>
      <c r="B107" s="11" t="s">
        <v>30</v>
      </c>
      <c r="C107" s="11"/>
      <c r="D107" s="12"/>
      <c r="E107" s="11"/>
      <c r="F107" s="50">
        <f>SUM(F101:F106)</f>
        <v>2003.5</v>
      </c>
      <c r="G107" s="50"/>
      <c r="H107" s="50">
        <f>SUM(H101:H106)</f>
        <v>1769.8</v>
      </c>
      <c r="I107" s="13"/>
      <c r="K107" s="51"/>
    </row>
    <row r="108" spans="1:9" ht="22.5" customHeight="1">
      <c r="A108" s="34" t="s">
        <v>61</v>
      </c>
      <c r="B108" s="35" t="s">
        <v>79</v>
      </c>
      <c r="C108" s="10"/>
      <c r="D108" s="10"/>
      <c r="E108" s="36"/>
      <c r="F108" s="36"/>
      <c r="G108" s="10"/>
      <c r="H108" s="36"/>
      <c r="I108" s="38"/>
    </row>
    <row r="109" spans="1:16" s="43" customFormat="1" ht="23.25" customHeight="1">
      <c r="A109" s="14">
        <v>1</v>
      </c>
      <c r="B109" s="44" t="s">
        <v>41</v>
      </c>
      <c r="C109" s="49">
        <v>1.3</v>
      </c>
      <c r="D109" s="12" t="s">
        <v>11</v>
      </c>
      <c r="E109" s="11">
        <v>13</v>
      </c>
      <c r="F109" s="12">
        <f>E109*C109</f>
        <v>16.900000000000002</v>
      </c>
      <c r="G109" s="11">
        <v>12</v>
      </c>
      <c r="H109" s="46">
        <f>G109*C109</f>
        <v>15.600000000000001</v>
      </c>
      <c r="I109" s="13" t="s">
        <v>134</v>
      </c>
      <c r="J109" s="41"/>
      <c r="K109" s="42"/>
      <c r="L109" s="42"/>
      <c r="M109" s="42"/>
      <c r="N109" s="42"/>
      <c r="O109" s="42"/>
      <c r="P109" s="42"/>
    </row>
    <row r="110" spans="1:9" ht="27" customHeight="1">
      <c r="A110" s="14">
        <v>2</v>
      </c>
      <c r="B110" s="44" t="s">
        <v>44</v>
      </c>
      <c r="C110" s="11">
        <v>15.2</v>
      </c>
      <c r="D110" s="12" t="s">
        <v>46</v>
      </c>
      <c r="E110" s="11">
        <v>13</v>
      </c>
      <c r="F110" s="12">
        <f>C110*E110</f>
        <v>197.6</v>
      </c>
      <c r="G110" s="11">
        <v>12</v>
      </c>
      <c r="H110" s="46">
        <f>G110*C110</f>
        <v>182.39999999999998</v>
      </c>
      <c r="I110" s="13" t="s">
        <v>134</v>
      </c>
    </row>
    <row r="111" spans="1:9" ht="30" customHeight="1">
      <c r="A111" s="14">
        <v>3</v>
      </c>
      <c r="B111" s="44" t="s">
        <v>102</v>
      </c>
      <c r="C111" s="11">
        <v>3.3</v>
      </c>
      <c r="D111" s="12" t="s">
        <v>39</v>
      </c>
      <c r="E111" s="11">
        <v>2</v>
      </c>
      <c r="F111" s="12">
        <f>C111*E111</f>
        <v>6.6</v>
      </c>
      <c r="G111" s="11">
        <v>8</v>
      </c>
      <c r="H111" s="46">
        <f>G111*C111</f>
        <v>26.4</v>
      </c>
      <c r="I111" s="13" t="s">
        <v>150</v>
      </c>
    </row>
    <row r="112" spans="1:9" ht="21.75" customHeight="1">
      <c r="A112" s="14">
        <v>4</v>
      </c>
      <c r="B112" s="44" t="s">
        <v>123</v>
      </c>
      <c r="C112" s="11">
        <v>5.8</v>
      </c>
      <c r="D112" s="12" t="s">
        <v>132</v>
      </c>
      <c r="E112" s="11">
        <v>45</v>
      </c>
      <c r="F112" s="12">
        <f>C112*E112</f>
        <v>261</v>
      </c>
      <c r="G112" s="11">
        <v>45</v>
      </c>
      <c r="H112" s="46">
        <f>G112*C112</f>
        <v>261</v>
      </c>
      <c r="I112" s="13" t="s">
        <v>139</v>
      </c>
    </row>
    <row r="113" spans="1:9" ht="30.75" customHeight="1">
      <c r="A113" s="14">
        <v>5</v>
      </c>
      <c r="B113" s="44" t="s">
        <v>43</v>
      </c>
      <c r="C113" s="11">
        <v>1.3</v>
      </c>
      <c r="D113" s="12" t="s">
        <v>33</v>
      </c>
      <c r="E113" s="11">
        <v>10</v>
      </c>
      <c r="F113" s="12">
        <f>C113*E113</f>
        <v>13</v>
      </c>
      <c r="G113" s="11">
        <v>25</v>
      </c>
      <c r="H113" s="46">
        <f>G113*C113</f>
        <v>32.5</v>
      </c>
      <c r="I113" s="13" t="s">
        <v>149</v>
      </c>
    </row>
    <row r="114" spans="1:11" ht="21.75" customHeight="1">
      <c r="A114" s="14">
        <v>11</v>
      </c>
      <c r="B114" s="11" t="s">
        <v>30</v>
      </c>
      <c r="C114" s="11"/>
      <c r="D114" s="12"/>
      <c r="E114" s="11"/>
      <c r="F114" s="50">
        <f>SUM(F109:F113)</f>
        <v>495.1</v>
      </c>
      <c r="G114" s="50"/>
      <c r="H114" s="50">
        <f>SUM(H109:H113)</f>
        <v>517.9</v>
      </c>
      <c r="I114" s="52"/>
      <c r="K114" s="51"/>
    </row>
    <row r="115" spans="1:9" ht="22.5" customHeight="1">
      <c r="A115" s="34" t="s">
        <v>63</v>
      </c>
      <c r="B115" s="35" t="s">
        <v>80</v>
      </c>
      <c r="C115" s="10"/>
      <c r="D115" s="10"/>
      <c r="E115" s="36"/>
      <c r="F115" s="36"/>
      <c r="G115" s="10"/>
      <c r="H115" s="36"/>
      <c r="I115" s="38"/>
    </row>
    <row r="116" spans="1:9" ht="31.5" customHeight="1">
      <c r="A116" s="14">
        <v>1</v>
      </c>
      <c r="B116" s="44" t="s">
        <v>49</v>
      </c>
      <c r="C116" s="11">
        <v>9.1</v>
      </c>
      <c r="D116" s="12" t="s">
        <v>46</v>
      </c>
      <c r="E116" s="11">
        <v>30</v>
      </c>
      <c r="F116" s="12">
        <f>C116*E116</f>
        <v>273</v>
      </c>
      <c r="G116" s="11">
        <v>35</v>
      </c>
      <c r="H116" s="46">
        <f>G116*C116</f>
        <v>318.5</v>
      </c>
      <c r="I116" s="13" t="s">
        <v>62</v>
      </c>
    </row>
    <row r="117" spans="1:9" ht="18" customHeight="1">
      <c r="A117" s="14">
        <v>2</v>
      </c>
      <c r="B117" s="44" t="s">
        <v>41</v>
      </c>
      <c r="C117" s="11">
        <v>9.1</v>
      </c>
      <c r="D117" s="12" t="s">
        <v>33</v>
      </c>
      <c r="E117" s="11">
        <v>13</v>
      </c>
      <c r="F117" s="12">
        <f>C117*E117</f>
        <v>118.3</v>
      </c>
      <c r="G117" s="11">
        <v>12</v>
      </c>
      <c r="H117" s="46">
        <f>G117*C117</f>
        <v>109.19999999999999</v>
      </c>
      <c r="I117" s="13" t="s">
        <v>134</v>
      </c>
    </row>
    <row r="118" spans="1:9" ht="19.5" customHeight="1">
      <c r="A118" s="14">
        <v>3</v>
      </c>
      <c r="B118" s="44" t="s">
        <v>44</v>
      </c>
      <c r="C118" s="11">
        <v>25.2</v>
      </c>
      <c r="D118" s="12" t="s">
        <v>33</v>
      </c>
      <c r="E118" s="11">
        <v>13</v>
      </c>
      <c r="F118" s="12">
        <f>C118*E118</f>
        <v>327.59999999999997</v>
      </c>
      <c r="G118" s="11">
        <v>12</v>
      </c>
      <c r="H118" s="46">
        <f>G118*C118</f>
        <v>302.4</v>
      </c>
      <c r="I118" s="13" t="s">
        <v>134</v>
      </c>
    </row>
    <row r="119" spans="1:9" ht="33" customHeight="1">
      <c r="A119" s="14">
        <v>4</v>
      </c>
      <c r="B119" s="44" t="s">
        <v>102</v>
      </c>
      <c r="C119" s="11">
        <v>9.1</v>
      </c>
      <c r="D119" s="12" t="s">
        <v>131</v>
      </c>
      <c r="E119" s="11">
        <v>2</v>
      </c>
      <c r="F119" s="12">
        <f>C119*E119</f>
        <v>18.2</v>
      </c>
      <c r="G119" s="11">
        <v>8</v>
      </c>
      <c r="H119" s="46">
        <f>G119*C119</f>
        <v>72.8</v>
      </c>
      <c r="I119" s="13" t="s">
        <v>150</v>
      </c>
    </row>
    <row r="120" spans="1:16" s="43" customFormat="1" ht="32.25" customHeight="1">
      <c r="A120" s="14">
        <v>5</v>
      </c>
      <c r="B120" s="13" t="s">
        <v>43</v>
      </c>
      <c r="C120" s="49">
        <v>6.7</v>
      </c>
      <c r="D120" s="12" t="s">
        <v>33</v>
      </c>
      <c r="E120" s="12">
        <v>10</v>
      </c>
      <c r="F120" s="47">
        <f>SUM(C120*E120)</f>
        <v>67</v>
      </c>
      <c r="G120" s="12">
        <v>25</v>
      </c>
      <c r="H120" s="48">
        <f>C120*G120</f>
        <v>167.5</v>
      </c>
      <c r="I120" s="13" t="s">
        <v>149</v>
      </c>
      <c r="J120" s="41"/>
      <c r="K120" s="42"/>
      <c r="L120" s="42"/>
      <c r="M120" s="42"/>
      <c r="N120" s="42"/>
      <c r="O120" s="42"/>
      <c r="P120" s="42"/>
    </row>
    <row r="121" spans="1:16" s="43" customFormat="1" ht="42" customHeight="1">
      <c r="A121" s="14">
        <v>6</v>
      </c>
      <c r="B121" s="13" t="s">
        <v>124</v>
      </c>
      <c r="C121" s="49">
        <v>2.4</v>
      </c>
      <c r="D121" s="12" t="s">
        <v>33</v>
      </c>
      <c r="E121" s="12">
        <v>10</v>
      </c>
      <c r="F121" s="47">
        <f>SUM(C121*E121)</f>
        <v>24</v>
      </c>
      <c r="G121" s="12">
        <v>60</v>
      </c>
      <c r="H121" s="48">
        <f>C121*G121</f>
        <v>144</v>
      </c>
      <c r="I121" s="13" t="s">
        <v>138</v>
      </c>
      <c r="J121" s="41"/>
      <c r="K121" s="42"/>
      <c r="L121" s="42"/>
      <c r="M121" s="42"/>
      <c r="N121" s="42"/>
      <c r="O121" s="42"/>
      <c r="P121" s="42"/>
    </row>
    <row r="122" spans="1:16" s="43" customFormat="1" ht="23.25" customHeight="1">
      <c r="A122" s="14">
        <v>7</v>
      </c>
      <c r="B122" s="13" t="s">
        <v>123</v>
      </c>
      <c r="C122" s="49">
        <v>6.5</v>
      </c>
      <c r="D122" s="12" t="s">
        <v>39</v>
      </c>
      <c r="E122" s="12">
        <v>45</v>
      </c>
      <c r="F122" s="47">
        <f>SUM(C122*E122)</f>
        <v>292.5</v>
      </c>
      <c r="G122" s="12">
        <v>45</v>
      </c>
      <c r="H122" s="48">
        <f>C122*G122</f>
        <v>292.5</v>
      </c>
      <c r="I122" s="13" t="s">
        <v>139</v>
      </c>
      <c r="J122" s="41"/>
      <c r="K122" s="42"/>
      <c r="L122" s="42"/>
      <c r="M122" s="42"/>
      <c r="N122" s="42"/>
      <c r="O122" s="42"/>
      <c r="P122" s="42"/>
    </row>
    <row r="123" spans="1:16" s="43" customFormat="1" ht="24.75" customHeight="1">
      <c r="A123" s="14">
        <v>8</v>
      </c>
      <c r="B123" s="13" t="s">
        <v>125</v>
      </c>
      <c r="C123" s="49">
        <v>4.4</v>
      </c>
      <c r="D123" s="12" t="s">
        <v>33</v>
      </c>
      <c r="E123" s="12">
        <v>380</v>
      </c>
      <c r="F123" s="47">
        <f>SUM(C123*E123)</f>
        <v>1672.0000000000002</v>
      </c>
      <c r="G123" s="12">
        <v>80</v>
      </c>
      <c r="H123" s="48">
        <f>C123*G123</f>
        <v>352</v>
      </c>
      <c r="I123" s="13" t="s">
        <v>140</v>
      </c>
      <c r="J123" s="41"/>
      <c r="K123" s="42"/>
      <c r="L123" s="42"/>
      <c r="M123" s="42"/>
      <c r="N123" s="42"/>
      <c r="O123" s="42"/>
      <c r="P123" s="42"/>
    </row>
    <row r="124" spans="1:11" ht="21.75" customHeight="1">
      <c r="A124" s="39"/>
      <c r="B124" s="11" t="s">
        <v>30</v>
      </c>
      <c r="C124" s="11"/>
      <c r="D124" s="12"/>
      <c r="E124" s="11"/>
      <c r="F124" s="50">
        <f>SUM(F116:F123)</f>
        <v>2792.6000000000004</v>
      </c>
      <c r="G124" s="50"/>
      <c r="H124" s="50">
        <f>SUM(H116:H123)</f>
        <v>1758.8999999999999</v>
      </c>
      <c r="I124" s="52"/>
      <c r="K124" s="51"/>
    </row>
    <row r="125" spans="1:9" ht="22.5" customHeight="1">
      <c r="A125" s="34" t="s">
        <v>64</v>
      </c>
      <c r="B125" s="35" t="s">
        <v>82</v>
      </c>
      <c r="C125" s="10"/>
      <c r="D125" s="10"/>
      <c r="E125" s="36"/>
      <c r="F125" s="36"/>
      <c r="G125" s="10"/>
      <c r="H125" s="36"/>
      <c r="I125" s="38"/>
    </row>
    <row r="126" spans="1:9" ht="25.5" customHeight="1">
      <c r="A126" s="14">
        <v>1</v>
      </c>
      <c r="B126" s="44" t="s">
        <v>121</v>
      </c>
      <c r="C126" s="11">
        <v>11.1</v>
      </c>
      <c r="D126" s="12" t="s">
        <v>46</v>
      </c>
      <c r="E126" s="11">
        <v>65</v>
      </c>
      <c r="F126" s="12">
        <f>C126*E126</f>
        <v>721.5</v>
      </c>
      <c r="G126" s="11">
        <v>25</v>
      </c>
      <c r="H126" s="46">
        <f>G126*C126</f>
        <v>277.5</v>
      </c>
      <c r="I126" s="13" t="s">
        <v>141</v>
      </c>
    </row>
    <row r="127" spans="1:9" ht="30.75" customHeight="1">
      <c r="A127" s="14">
        <v>2</v>
      </c>
      <c r="B127" s="44" t="s">
        <v>108</v>
      </c>
      <c r="C127" s="11">
        <v>32.1</v>
      </c>
      <c r="D127" s="12" t="s">
        <v>46</v>
      </c>
      <c r="E127" s="11">
        <v>10</v>
      </c>
      <c r="F127" s="12">
        <f>C127*E127</f>
        <v>321</v>
      </c>
      <c r="G127" s="11">
        <v>25</v>
      </c>
      <c r="H127" s="46">
        <f>G127*C127</f>
        <v>802.5</v>
      </c>
      <c r="I127" s="13" t="s">
        <v>142</v>
      </c>
    </row>
    <row r="128" spans="1:11" ht="21.75" customHeight="1">
      <c r="A128" s="39"/>
      <c r="B128" s="11" t="s">
        <v>30</v>
      </c>
      <c r="C128" s="11"/>
      <c r="D128" s="12"/>
      <c r="E128" s="11"/>
      <c r="F128" s="50">
        <f>SUM(F126:F127)</f>
        <v>1042.5</v>
      </c>
      <c r="G128" s="50"/>
      <c r="H128" s="50">
        <f>SUM(H126:H127)</f>
        <v>1080</v>
      </c>
      <c r="I128" s="52"/>
      <c r="K128" s="51"/>
    </row>
    <row r="129" spans="1:11" ht="21.75" customHeight="1">
      <c r="A129" s="34" t="s">
        <v>81</v>
      </c>
      <c r="B129" s="18" t="s">
        <v>84</v>
      </c>
      <c r="C129" s="10"/>
      <c r="D129" s="10"/>
      <c r="E129" s="10"/>
      <c r="F129" s="10"/>
      <c r="G129" s="10"/>
      <c r="H129" s="10"/>
      <c r="I129" s="61"/>
      <c r="K129" s="51"/>
    </row>
    <row r="130" spans="1:11" ht="21.75" customHeight="1">
      <c r="A130" s="11">
        <v>1</v>
      </c>
      <c r="B130" s="11" t="s">
        <v>105</v>
      </c>
      <c r="C130" s="11">
        <v>9.8</v>
      </c>
      <c r="D130" s="12" t="s">
        <v>46</v>
      </c>
      <c r="E130" s="11">
        <v>65</v>
      </c>
      <c r="F130" s="12">
        <f>C130*E130</f>
        <v>637</v>
      </c>
      <c r="G130" s="11">
        <v>25</v>
      </c>
      <c r="H130" s="46">
        <f>G130*C130</f>
        <v>245.00000000000003</v>
      </c>
      <c r="I130" s="13" t="s">
        <v>141</v>
      </c>
      <c r="K130" s="51"/>
    </row>
    <row r="131" spans="1:11" ht="33" customHeight="1">
      <c r="A131" s="11">
        <v>2</v>
      </c>
      <c r="B131" s="11" t="s">
        <v>118</v>
      </c>
      <c r="C131" s="11">
        <v>39.4</v>
      </c>
      <c r="D131" s="12" t="s">
        <v>46</v>
      </c>
      <c r="E131" s="11">
        <v>10</v>
      </c>
      <c r="F131" s="12">
        <f>C131*E131</f>
        <v>394</v>
      </c>
      <c r="G131" s="11">
        <v>25</v>
      </c>
      <c r="H131" s="46">
        <f>G131*C131</f>
        <v>985</v>
      </c>
      <c r="I131" s="13" t="s">
        <v>142</v>
      </c>
      <c r="K131" s="51"/>
    </row>
    <row r="132" spans="1:11" ht="21.75" customHeight="1">
      <c r="A132" s="11">
        <v>3</v>
      </c>
      <c r="B132" s="11" t="s">
        <v>120</v>
      </c>
      <c r="C132" s="11">
        <v>1</v>
      </c>
      <c r="D132" s="12" t="s">
        <v>129</v>
      </c>
      <c r="E132" s="11">
        <v>680</v>
      </c>
      <c r="F132" s="12">
        <f>C132*E132</f>
        <v>680</v>
      </c>
      <c r="G132" s="11">
        <v>300</v>
      </c>
      <c r="H132" s="46">
        <f>G132*C132</f>
        <v>300</v>
      </c>
      <c r="I132" s="13" t="s">
        <v>151</v>
      </c>
      <c r="K132" s="51"/>
    </row>
    <row r="133" spans="1:11" ht="21.75" customHeight="1">
      <c r="A133" s="39"/>
      <c r="B133" s="11" t="s">
        <v>30</v>
      </c>
      <c r="C133" s="11"/>
      <c r="D133" s="12"/>
      <c r="E133" s="11"/>
      <c r="F133" s="50">
        <f>SUM(F130:F132)</f>
        <v>1711</v>
      </c>
      <c r="G133" s="50"/>
      <c r="H133" s="50">
        <f>SUM(H130:H132)</f>
        <v>1530</v>
      </c>
      <c r="I133" s="52"/>
      <c r="K133" s="51"/>
    </row>
    <row r="134" spans="1:11" ht="21.75" customHeight="1">
      <c r="A134" s="18" t="s">
        <v>83</v>
      </c>
      <c r="B134" s="18" t="s">
        <v>60</v>
      </c>
      <c r="C134" s="18"/>
      <c r="D134" s="18"/>
      <c r="E134" s="18"/>
      <c r="F134" s="18"/>
      <c r="G134" s="18"/>
      <c r="H134" s="18"/>
      <c r="I134" s="62"/>
      <c r="K134" s="51"/>
    </row>
    <row r="135" spans="1:11" ht="33.75" customHeight="1">
      <c r="A135" s="11">
        <v>1</v>
      </c>
      <c r="B135" s="11" t="s">
        <v>113</v>
      </c>
      <c r="C135" s="11">
        <v>17.6</v>
      </c>
      <c r="D135" s="12" t="s">
        <v>46</v>
      </c>
      <c r="E135" s="11">
        <v>30</v>
      </c>
      <c r="F135" s="12">
        <f aca="true" t="shared" si="8" ref="F135:F141">C135*E135</f>
        <v>528</v>
      </c>
      <c r="G135" s="11">
        <v>35</v>
      </c>
      <c r="H135" s="46">
        <f aca="true" t="shared" si="9" ref="H135:H141">G135*C135</f>
        <v>616</v>
      </c>
      <c r="I135" s="13" t="s">
        <v>62</v>
      </c>
      <c r="K135" s="51"/>
    </row>
    <row r="136" spans="1:11" ht="25.5" customHeight="1">
      <c r="A136" s="11">
        <v>2</v>
      </c>
      <c r="B136" s="11" t="s">
        <v>114</v>
      </c>
      <c r="C136" s="11">
        <v>1</v>
      </c>
      <c r="D136" s="12" t="s">
        <v>46</v>
      </c>
      <c r="E136" s="11">
        <v>45</v>
      </c>
      <c r="F136" s="12">
        <f t="shared" si="8"/>
        <v>45</v>
      </c>
      <c r="G136" s="11">
        <v>50</v>
      </c>
      <c r="H136" s="46">
        <f t="shared" si="9"/>
        <v>50</v>
      </c>
      <c r="I136" s="13" t="s">
        <v>62</v>
      </c>
      <c r="K136" s="51"/>
    </row>
    <row r="137" spans="1:11" ht="21.75" customHeight="1">
      <c r="A137" s="11">
        <v>3</v>
      </c>
      <c r="B137" s="11" t="s">
        <v>110</v>
      </c>
      <c r="C137" s="11">
        <v>17.6</v>
      </c>
      <c r="D137" s="12" t="s">
        <v>46</v>
      </c>
      <c r="E137" s="11">
        <v>13</v>
      </c>
      <c r="F137" s="12">
        <f t="shared" si="8"/>
        <v>228.8</v>
      </c>
      <c r="G137" s="11">
        <v>12</v>
      </c>
      <c r="H137" s="46">
        <f t="shared" si="9"/>
        <v>211.20000000000002</v>
      </c>
      <c r="I137" s="13" t="s">
        <v>134</v>
      </c>
      <c r="K137" s="51"/>
    </row>
    <row r="138" spans="1:11" ht="21.75" customHeight="1">
      <c r="A138" s="11">
        <v>4</v>
      </c>
      <c r="B138" s="11" t="s">
        <v>111</v>
      </c>
      <c r="C138" s="11">
        <v>52.7</v>
      </c>
      <c r="D138" s="12" t="s">
        <v>46</v>
      </c>
      <c r="E138" s="11">
        <v>13</v>
      </c>
      <c r="F138" s="12">
        <f t="shared" si="8"/>
        <v>685.1</v>
      </c>
      <c r="G138" s="11">
        <v>12</v>
      </c>
      <c r="H138" s="46">
        <f t="shared" si="9"/>
        <v>632.4000000000001</v>
      </c>
      <c r="I138" s="13" t="s">
        <v>134</v>
      </c>
      <c r="K138" s="51"/>
    </row>
    <row r="139" spans="1:11" ht="30.75" customHeight="1">
      <c r="A139" s="11">
        <v>5</v>
      </c>
      <c r="B139" s="11" t="s">
        <v>126</v>
      </c>
      <c r="C139" s="11">
        <v>17.6</v>
      </c>
      <c r="D139" s="11" t="s">
        <v>132</v>
      </c>
      <c r="E139" s="11">
        <v>2</v>
      </c>
      <c r="F139" s="12">
        <f t="shared" si="8"/>
        <v>35.2</v>
      </c>
      <c r="G139" s="11">
        <v>8</v>
      </c>
      <c r="H139" s="46">
        <f t="shared" si="9"/>
        <v>140.8</v>
      </c>
      <c r="I139" s="13" t="s">
        <v>135</v>
      </c>
      <c r="K139" s="51"/>
    </row>
    <row r="140" spans="1:11" ht="33.75" customHeight="1">
      <c r="A140" s="11">
        <v>6</v>
      </c>
      <c r="B140" s="11" t="s">
        <v>127</v>
      </c>
      <c r="C140" s="11">
        <v>11.7</v>
      </c>
      <c r="D140" s="12" t="s">
        <v>46</v>
      </c>
      <c r="E140" s="11">
        <v>10</v>
      </c>
      <c r="F140" s="12">
        <f t="shared" si="8"/>
        <v>117</v>
      </c>
      <c r="G140" s="11">
        <v>25</v>
      </c>
      <c r="H140" s="46">
        <f t="shared" si="9"/>
        <v>292.5</v>
      </c>
      <c r="I140" s="13" t="s">
        <v>136</v>
      </c>
      <c r="K140" s="51"/>
    </row>
    <row r="141" spans="1:11" ht="42" customHeight="1">
      <c r="A141" s="11">
        <v>7</v>
      </c>
      <c r="B141" s="11" t="s">
        <v>128</v>
      </c>
      <c r="C141" s="11">
        <v>5.9</v>
      </c>
      <c r="D141" s="12" t="s">
        <v>46</v>
      </c>
      <c r="E141" s="11">
        <v>10</v>
      </c>
      <c r="F141" s="12">
        <f t="shared" si="8"/>
        <v>59</v>
      </c>
      <c r="G141" s="11">
        <v>60</v>
      </c>
      <c r="H141" s="46">
        <f t="shared" si="9"/>
        <v>354</v>
      </c>
      <c r="I141" s="13" t="s">
        <v>138</v>
      </c>
      <c r="K141" s="51"/>
    </row>
    <row r="142" spans="1:11" ht="21.75" customHeight="1">
      <c r="A142" s="39"/>
      <c r="B142" s="11" t="s">
        <v>30</v>
      </c>
      <c r="C142" s="11"/>
      <c r="D142" s="12"/>
      <c r="E142" s="11"/>
      <c r="F142" s="50">
        <f>SUM(F135:F141)</f>
        <v>1698.1000000000001</v>
      </c>
      <c r="G142" s="50"/>
      <c r="H142" s="50">
        <f>SUM(H135:H141)</f>
        <v>2296.9</v>
      </c>
      <c r="I142" s="52"/>
      <c r="K142" s="51"/>
    </row>
    <row r="143" spans="1:11" ht="21.75" customHeight="1">
      <c r="A143" s="39"/>
      <c r="B143" s="11" t="s">
        <v>45</v>
      </c>
      <c r="C143" s="11"/>
      <c r="D143" s="12"/>
      <c r="E143" s="11"/>
      <c r="F143" s="50">
        <f>F128+F124+F114+F107+F99+F92+F83+F74+F67+F55+F49+F41+F32+F23+F17+F133+F142</f>
        <v>36639</v>
      </c>
      <c r="G143" s="50"/>
      <c r="H143" s="50">
        <f>+H128+H124+H114+H107+H99+H92+H83+H74+H67+H55+H49+H41+H32+H23+H17+H133+H142</f>
        <v>28274.100000000002</v>
      </c>
      <c r="I143" s="52">
        <f>H143+F143</f>
        <v>64913.100000000006</v>
      </c>
      <c r="K143" s="51"/>
    </row>
    <row r="144" spans="1:9" ht="21.75" customHeight="1">
      <c r="A144" s="17" t="s">
        <v>65</v>
      </c>
      <c r="B144" s="18"/>
      <c r="C144" s="19"/>
      <c r="D144" s="19"/>
      <c r="E144" s="20"/>
      <c r="F144" s="20"/>
      <c r="G144" s="19"/>
      <c r="H144" s="20"/>
      <c r="I144" s="21"/>
    </row>
    <row r="145" spans="1:9" ht="21.75" customHeight="1">
      <c r="A145" s="14">
        <v>1</v>
      </c>
      <c r="B145" s="16" t="s">
        <v>12</v>
      </c>
      <c r="C145" s="14">
        <v>1</v>
      </c>
      <c r="D145" s="14" t="s">
        <v>13</v>
      </c>
      <c r="E145" s="14">
        <v>0</v>
      </c>
      <c r="F145" s="12">
        <f>E145*C145</f>
        <v>0</v>
      </c>
      <c r="G145" s="14">
        <v>880</v>
      </c>
      <c r="H145" s="12">
        <f>G145*C145</f>
        <v>880</v>
      </c>
      <c r="I145" s="37" t="s">
        <v>14</v>
      </c>
    </row>
    <row r="146" spans="1:9" ht="21.75" customHeight="1">
      <c r="A146" s="14">
        <v>2</v>
      </c>
      <c r="B146" s="16" t="s">
        <v>15</v>
      </c>
      <c r="C146" s="14">
        <v>1</v>
      </c>
      <c r="D146" s="14" t="s">
        <v>13</v>
      </c>
      <c r="E146" s="14">
        <v>0</v>
      </c>
      <c r="F146" s="12">
        <f>E146*C146</f>
        <v>0</v>
      </c>
      <c r="G146" s="14">
        <v>680</v>
      </c>
      <c r="H146" s="12">
        <f>G146*C146</f>
        <v>680</v>
      </c>
      <c r="I146" s="25" t="s">
        <v>16</v>
      </c>
    </row>
    <row r="147" spans="1:9" ht="21.75" customHeight="1">
      <c r="A147" s="14">
        <v>3</v>
      </c>
      <c r="B147" s="16" t="s">
        <v>17</v>
      </c>
      <c r="C147" s="14">
        <v>1</v>
      </c>
      <c r="D147" s="14" t="s">
        <v>13</v>
      </c>
      <c r="E147" s="14">
        <v>0</v>
      </c>
      <c r="F147" s="12">
        <v>0</v>
      </c>
      <c r="G147" s="14">
        <v>380</v>
      </c>
      <c r="H147" s="12">
        <f>G147*C147</f>
        <v>380</v>
      </c>
      <c r="I147" s="25" t="s">
        <v>18</v>
      </c>
    </row>
    <row r="148" spans="1:9" ht="21.75" customHeight="1">
      <c r="A148" s="24" t="s">
        <v>66</v>
      </c>
      <c r="B148" s="28" t="s">
        <v>19</v>
      </c>
      <c r="C148" s="71" t="s">
        <v>31</v>
      </c>
      <c r="D148" s="72"/>
      <c r="E148" s="73"/>
      <c r="F148" s="79">
        <f>I143*8%+548.2</f>
        <v>5741.2480000000005</v>
      </c>
      <c r="G148" s="80"/>
      <c r="H148" s="81"/>
      <c r="I148" s="26" t="s">
        <v>152</v>
      </c>
    </row>
    <row r="149" spans="1:9" ht="21.75" customHeight="1">
      <c r="A149" s="24" t="s">
        <v>67</v>
      </c>
      <c r="B149" s="28" t="s">
        <v>36</v>
      </c>
      <c r="C149" s="71" t="s">
        <v>32</v>
      </c>
      <c r="D149" s="72"/>
      <c r="E149" s="73"/>
      <c r="F149" s="79">
        <f>I143*17%</f>
        <v>11035.227000000003</v>
      </c>
      <c r="G149" s="80"/>
      <c r="H149" s="81"/>
      <c r="I149" s="16" t="s">
        <v>29</v>
      </c>
    </row>
    <row r="150" spans="1:9" ht="21.75" customHeight="1">
      <c r="A150" s="27"/>
      <c r="B150" s="28"/>
      <c r="C150" s="82" t="s">
        <v>38</v>
      </c>
      <c r="D150" s="88"/>
      <c r="E150" s="89"/>
      <c r="F150" s="90">
        <f>F149+F148+H147+H146+H145+H143+F143</f>
        <v>83629.57500000001</v>
      </c>
      <c r="G150" s="91"/>
      <c r="H150" s="92"/>
      <c r="I150" s="23" t="s">
        <v>37</v>
      </c>
    </row>
    <row r="151" spans="1:9" ht="21.75" customHeight="1">
      <c r="A151" s="27"/>
      <c r="B151" s="82"/>
      <c r="C151" s="83"/>
      <c r="D151" s="83"/>
      <c r="E151" s="83"/>
      <c r="F151" s="83"/>
      <c r="G151" s="83"/>
      <c r="H151" s="84"/>
      <c r="I151" s="23"/>
    </row>
    <row r="152" spans="1:9" ht="14.25">
      <c r="A152" s="29" t="s">
        <v>20</v>
      </c>
      <c r="B152" s="30"/>
      <c r="C152" s="29"/>
      <c r="D152" s="29"/>
      <c r="E152" s="22"/>
      <c r="F152" s="22"/>
      <c r="G152" s="31"/>
      <c r="H152" s="22"/>
      <c r="I152" s="8" t="s">
        <v>153</v>
      </c>
    </row>
    <row r="153" spans="1:9" ht="14.25">
      <c r="A153" s="32" t="s">
        <v>21</v>
      </c>
      <c r="B153" s="70" t="s">
        <v>22</v>
      </c>
      <c r="C153" s="69"/>
      <c r="D153" s="69"/>
      <c r="E153" s="69"/>
      <c r="F153" s="69"/>
      <c r="G153" s="69"/>
      <c r="H153" s="69"/>
      <c r="I153" s="69"/>
    </row>
    <row r="154" spans="1:9" ht="14.25">
      <c r="A154" s="32" t="s">
        <v>21</v>
      </c>
      <c r="B154" s="69" t="s">
        <v>23</v>
      </c>
      <c r="C154" s="69"/>
      <c r="D154" s="69"/>
      <c r="E154" s="69"/>
      <c r="F154" s="69"/>
      <c r="G154" s="69"/>
      <c r="H154" s="69"/>
      <c r="I154" s="69"/>
    </row>
    <row r="155" spans="1:9" ht="14.25">
      <c r="A155" s="32" t="s">
        <v>21</v>
      </c>
      <c r="B155" s="69" t="s">
        <v>24</v>
      </c>
      <c r="C155" s="69"/>
      <c r="D155" s="69"/>
      <c r="E155" s="69"/>
      <c r="F155" s="69"/>
      <c r="G155" s="69"/>
      <c r="H155" s="69"/>
      <c r="I155" s="69"/>
    </row>
    <row r="156" spans="1:9" ht="14.25">
      <c r="A156" s="33" t="s">
        <v>21</v>
      </c>
      <c r="B156" s="63" t="s">
        <v>25</v>
      </c>
      <c r="C156" s="63"/>
      <c r="D156" s="63"/>
      <c r="E156" s="63"/>
      <c r="F156" s="63"/>
      <c r="G156" s="63"/>
      <c r="H156" s="63"/>
      <c r="I156" s="63"/>
    </row>
    <row r="157" spans="1:9" ht="14.25">
      <c r="A157" s="33" t="s">
        <v>21</v>
      </c>
      <c r="B157" s="63" t="s">
        <v>26</v>
      </c>
      <c r="C157" s="63"/>
      <c r="D157" s="63"/>
      <c r="E157" s="63"/>
      <c r="F157" s="63"/>
      <c r="G157" s="63"/>
      <c r="H157" s="63"/>
      <c r="I157" s="63"/>
    </row>
    <row r="159" spans="2:9" ht="14.25">
      <c r="B159" s="64" t="s">
        <v>27</v>
      </c>
      <c r="C159" s="64"/>
      <c r="I159" s="2" t="s">
        <v>28</v>
      </c>
    </row>
    <row r="160" ht="14.25">
      <c r="B160" s="1"/>
    </row>
    <row r="161" spans="2:9" ht="14.25">
      <c r="B161" s="64" t="s">
        <v>34</v>
      </c>
      <c r="C161" s="64"/>
      <c r="D161" s="64"/>
      <c r="I161" s="2" t="s">
        <v>35</v>
      </c>
    </row>
    <row r="162" spans="1:7" ht="14.25">
      <c r="A162" s="64" t="s">
        <v>40</v>
      </c>
      <c r="B162" s="64"/>
      <c r="C162" s="64"/>
      <c r="D162" s="64"/>
      <c r="E162" s="64"/>
      <c r="F162" s="64"/>
      <c r="G162" s="64"/>
    </row>
  </sheetData>
  <sheetProtection/>
  <mergeCells count="29">
    <mergeCell ref="B151:H151"/>
    <mergeCell ref="A162:G162"/>
    <mergeCell ref="A7:C7"/>
    <mergeCell ref="A18:I18"/>
    <mergeCell ref="A33:I33"/>
    <mergeCell ref="C150:E150"/>
    <mergeCell ref="F150:H150"/>
    <mergeCell ref="C148:E148"/>
    <mergeCell ref="F148:H148"/>
    <mergeCell ref="C149:E149"/>
    <mergeCell ref="B2:I2"/>
    <mergeCell ref="C5:C6"/>
    <mergeCell ref="D5:D6"/>
    <mergeCell ref="E5:F5"/>
    <mergeCell ref="G5:H5"/>
    <mergeCell ref="I5:I6"/>
    <mergeCell ref="A4:I4"/>
    <mergeCell ref="A3:I3"/>
    <mergeCell ref="F149:H149"/>
    <mergeCell ref="B157:I157"/>
    <mergeCell ref="B161:D161"/>
    <mergeCell ref="A1:I1"/>
    <mergeCell ref="A5:A6"/>
    <mergeCell ref="B5:B6"/>
    <mergeCell ref="B154:I154"/>
    <mergeCell ref="B159:C159"/>
    <mergeCell ref="B155:I155"/>
    <mergeCell ref="B156:I156"/>
    <mergeCell ref="B153:I153"/>
  </mergeCells>
  <printOptions/>
  <pageMargins left="0.7479166666666667" right="0.7479166666666667" top="0.9840277777777778" bottom="0.9840277777777778" header="0.5118055555555556" footer="0.5118055555555556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2011-03-20T03:36:24Z</cp:lastPrinted>
  <dcterms:created xsi:type="dcterms:W3CDTF">2006-09-24T05:52:42Z</dcterms:created>
  <dcterms:modified xsi:type="dcterms:W3CDTF">2011-10-30T07:07:11Z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