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431" windowWidth="7695" windowHeight="7995" activeTab="0"/>
  </bookViews>
  <sheets>
    <sheet name="方案" sheetId="1" r:id="rId1"/>
  </sheets>
  <definedNames>
    <definedName name="_xlnm.Print_Area" localSheetId="0">'方案'!$A$1:$I$92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<sst xmlns="http://schemas.openxmlformats.org/spreadsheetml/2006/main" count="230" uniqueCount="122">
  <si>
    <t>北京齐家盛装饰装潢有限公司工程报价单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</si>
  <si>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</si>
  <si>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</si>
  <si>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</si>
  <si>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</si>
  <si>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</si>
  <si>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</si>
  <si>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</si>
  <si>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</si>
  <si>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</si>
  <si>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</si>
  <si>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㎡</t>
  </si>
  <si>
    <t>材料搬运费</t>
  </si>
  <si>
    <t>项</t>
  </si>
  <si>
    <t>乙方所购材料分类给各工种搬运的费用</t>
  </si>
  <si>
    <t>垃圾清运费</t>
  </si>
  <si>
    <t>编织袋、人工费、(运至小区物业指定地点.)</t>
  </si>
  <si>
    <t>机械损耗费</t>
  </si>
  <si>
    <t>锯片、钻头、滚刷、机械磨损修理等</t>
  </si>
  <si>
    <t>管理费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</si>
  <si>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</si>
  <si>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</si>
  <si>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</si>
  <si>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</si>
  <si>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所有为客户代购的商品一律不加价.</t>
  </si>
  <si>
    <t>以上所有项目及数量按实际发生量为准.</t>
  </si>
  <si>
    <t>房间每增加一种颜色的墙漆，增加200元.</t>
  </si>
  <si>
    <t xml:space="preserve">               甲方：</t>
  </si>
  <si>
    <t xml:space="preserve">             乙方：</t>
  </si>
  <si>
    <t>直接化管理，是公司付出人力成本之后取得的费用</t>
  </si>
  <si>
    <t>小计</t>
  </si>
  <si>
    <t>小计*8%</t>
  </si>
  <si>
    <t>小计*17%</t>
  </si>
  <si>
    <t>㎡</t>
  </si>
  <si>
    <t>毛利润</t>
  </si>
  <si>
    <t>此报价不含税金。</t>
  </si>
  <si>
    <t>合计</t>
  </si>
  <si>
    <t>m</t>
  </si>
  <si>
    <t>主材部分参考价</t>
  </si>
  <si>
    <t>墙面贴砖</t>
  </si>
  <si>
    <t>顶面刮腻子及刷漆</t>
  </si>
  <si>
    <t>地面贴砖</t>
  </si>
  <si>
    <t>石膏线</t>
  </si>
  <si>
    <t>墙面刮腻子及刷漆</t>
  </si>
  <si>
    <t>基础合计</t>
  </si>
  <si>
    <t xml:space="preserve"> 快粘粉粘贴。</t>
  </si>
  <si>
    <t>樘</t>
  </si>
  <si>
    <t>顶面吊顶</t>
  </si>
  <si>
    <t>门及套</t>
  </si>
  <si>
    <t>五、</t>
  </si>
  <si>
    <t>六、</t>
  </si>
  <si>
    <t>七、</t>
  </si>
  <si>
    <t>地面找平</t>
  </si>
  <si>
    <t>一、客厅</t>
  </si>
  <si>
    <t>踢脚线</t>
  </si>
  <si>
    <t>包垭口</t>
  </si>
  <si>
    <t>二、阳台</t>
  </si>
  <si>
    <t>墙面做保温</t>
  </si>
  <si>
    <t>三、餐厅</t>
  </si>
  <si>
    <t>过门石</t>
  </si>
  <si>
    <t>窗套</t>
  </si>
  <si>
    <t>四、卫生间</t>
  </si>
  <si>
    <t>防水</t>
  </si>
  <si>
    <t>墙面拉毛</t>
  </si>
  <si>
    <t>包管</t>
  </si>
  <si>
    <t>卧室</t>
  </si>
  <si>
    <t>窗台大理石</t>
  </si>
  <si>
    <t>厨房</t>
  </si>
  <si>
    <t>墙面贴砖</t>
  </si>
  <si>
    <t>包管</t>
  </si>
  <si>
    <t>门厅</t>
  </si>
  <si>
    <t>批刮美巢易刮平腻子二至三遍，打磨平整。刷立邦净味底漆一遍，面漆二遍。不含特殊处理。</t>
  </si>
  <si>
    <t>32.5硅酸盐水泥、中砂水泥砂浆铺贴。规格≥220地砖、石材或马赛克，水泥沙浆厚度≤40mm不含找平、拉毛及地面处理。（不含主材、勾缝剂）</t>
  </si>
  <si>
    <t>32.5硅酸盐水泥、中砂水泥砂浆铺贴。不含找平、拉毛及墙面处理。（不含主材、勾缝剂）</t>
  </si>
  <si>
    <t>实木复合型材小于（400mm宽）含油漆，油漆着色另计。</t>
  </si>
  <si>
    <t>轻钢龙骨做框架，石膏板或水泥板饰面，内加隔音保温岩棉。（3米高内）</t>
  </si>
  <si>
    <t>实木复合型材。含油漆，油漆着色另计。</t>
  </si>
  <si>
    <t>金线米黄大理石台面（20公分以内，含磨边），20-40公分按两块计算，以此类推。</t>
  </si>
  <si>
    <t>轻钢龙骨做骨架，外封铝扣板。（面积含材料耗损30%)普通型</t>
  </si>
  <si>
    <t>水泥砂浆抹灰</t>
  </si>
  <si>
    <t>块</t>
  </si>
  <si>
    <t>地面清理、刷东方雨虹防水涂料3遍。如需找平，按找平费用另计。墙面上返1800mm，不包含原地面装饰层拆除。按实际涂刷面积计算工程量。雷邦士防水涂料45元/㎡。</t>
  </si>
  <si>
    <t>丰镇黑大理石（宽20公分以内，含磨边)，20-40公分按两项计算，以此类推。1平方米以上按面积计算。</t>
  </si>
  <si>
    <t>根</t>
  </si>
  <si>
    <t>轻体转包管，32.5水泥砂浆抹灰（宽350mm，高2.6米以下，超出另计）</t>
  </si>
  <si>
    <t>原地面清理，刷界面剂，强度32.5普通硅酸盐水泥、中砂水泥沙浆抹平。找平厚度平均不超过40mm，超过此厚度费用另计。</t>
  </si>
  <si>
    <t>实木复合型才，平板镂槽简单镶线每樘980元。门芯为衫木加奥松板，外贴实木皮烤漆饰面。</t>
  </si>
  <si>
    <t>水泥砂浆抹灰</t>
  </si>
  <si>
    <t xml:space="preserve">          2011年  10 月 14  日</t>
  </si>
  <si>
    <t xml:space="preserve">        2011年 10  月  14 日</t>
  </si>
  <si>
    <t>此报价不含电路改造</t>
  </si>
  <si>
    <t>轻钢龙骨，龙牌或泰山石膏板，石膏板拼接处留缝3-8mm，快粘粉或石膏粉填缝，牛皮纸或绷带粘缝处理，自攻钉刷防锈漆。</t>
  </si>
  <si>
    <t>防水</t>
  </si>
  <si>
    <t>地面贴砖</t>
  </si>
  <si>
    <t>地面清理、刷东方雨虹防水涂料3遍。如需找平，按找平费用另计。墙面上返1800mm，不包含原地面装饰层拆除。按实际涂刷面积计算工程量。雷邦士防水涂料45元/㎡。</t>
  </si>
  <si>
    <t>顶面吊顶</t>
  </si>
  <si>
    <t>轻钢龙骨做框架，外封铝扣板，（面积含材料损耗30%）</t>
  </si>
  <si>
    <t>地面找平</t>
  </si>
  <si>
    <t>过门石</t>
  </si>
  <si>
    <t>块</t>
  </si>
  <si>
    <t>起地台</t>
  </si>
  <si>
    <t>墙面贴马赛克</t>
  </si>
  <si>
    <t>32.5硅酸盐水泥、中砂水泥砂浆铺贴。文化石指5CM以下规格的拼花贴法，不含找平、拉毛、及墙面处理。（不含主材、勾缝剂）</t>
  </si>
  <si>
    <t>地台贴砖</t>
  </si>
  <si>
    <t>踏步贴马赛克</t>
  </si>
  <si>
    <t>门及套</t>
  </si>
  <si>
    <t>樘</t>
  </si>
  <si>
    <t>实木复合型材，普通造型镶嵌系列。（不含五金件）</t>
  </si>
  <si>
    <t>门及套</t>
  </si>
  <si>
    <t>窗套</t>
  </si>
  <si>
    <t>m</t>
  </si>
  <si>
    <t>实木复合型材，含油漆，油漆着色另计。</t>
  </si>
  <si>
    <t>窗台大理石</t>
  </si>
  <si>
    <t>石膏线</t>
  </si>
  <si>
    <t>74.5*30*8%=178(含砖的管理费）</t>
  </si>
  <si>
    <t>预算员：勾爽           审核员：</t>
  </si>
  <si>
    <t>八、非利润代收费项目</t>
  </si>
  <si>
    <t>九</t>
  </si>
  <si>
    <t>十</t>
  </si>
  <si>
    <t>轻体砖，强度32.5普通硅酸盐水泥，中砂是你砂浆砌筑、抹灰。按平面面积计算工程量，高度≤220mm。面层装饰另计。</t>
  </si>
  <si>
    <t xml:space="preserve">                                                                                                        工程地址：领秀慧中小区
</t>
  </si>
  <si>
    <t xml:space="preserve">业主：程小姐                        电话：  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</si>
</sst>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0_ "/>
  </numFmts>
  <fonts count="3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9"/>
      <color indexed="14"/>
      <name val="宋体"/>
      <family val="0"/>
    </font>
    <font>
      <sz val="12"/>
      <color indexed="14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3"/>
      <name val="宋体"/>
      <family val="0"/>
    </font>
    <font>
      <sz val="12"/>
      <color indexed="13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7" fillId="16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horizontal="left" vertical="center"/>
    </xf>
    <xf numFmtId="0" fontId="10" fillId="16" borderId="12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7" fontId="6" fillId="24" borderId="1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10" fillId="16" borderId="14" xfId="0" applyFont="1" applyFill="1" applyBorder="1" applyAlignment="1">
      <alignment vertical="center"/>
    </xf>
    <xf numFmtId="0" fontId="10" fillId="16" borderId="0" xfId="0" applyFont="1" applyFill="1" applyBorder="1" applyAlignment="1">
      <alignment horizontal="left" vertical="center"/>
    </xf>
    <xf numFmtId="0" fontId="7" fillId="16" borderId="0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left" vertical="center"/>
    </xf>
    <xf numFmtId="0" fontId="7" fillId="16" borderId="16" xfId="0" applyFont="1" applyFill="1" applyBorder="1" applyAlignment="1">
      <alignment vertical="center"/>
    </xf>
    <xf numFmtId="0" fontId="12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vertical="center" wrapText="1"/>
    </xf>
    <xf numFmtId="0" fontId="14" fillId="24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 vertical="center"/>
    </xf>
    <xf numFmtId="192" fontId="10" fillId="16" borderId="12" xfId="0" applyNumberFormat="1" applyFont="1" applyFill="1" applyBorder="1" applyAlignment="1">
      <alignment horizontal="center" vertical="center"/>
    </xf>
    <xf numFmtId="192" fontId="0" fillId="24" borderId="0" xfId="0" applyNumberFormat="1" applyFill="1" applyAlignment="1">
      <alignment vertical="center"/>
    </xf>
    <xf numFmtId="192" fontId="6" fillId="0" borderId="10" xfId="0" applyNumberFormat="1" applyFont="1" applyFill="1" applyBorder="1" applyAlignment="1">
      <alignment horizontal="left" vertical="center" wrapText="1"/>
    </xf>
    <xf numFmtId="0" fontId="33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 wrapText="1"/>
    </xf>
    <xf numFmtId="0" fontId="34" fillId="24" borderId="0" xfId="0" applyFont="1" applyFill="1" applyAlignment="1">
      <alignment vertical="center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vertical="center"/>
    </xf>
    <xf numFmtId="192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left" vertical="center" wrapText="1"/>
    </xf>
    <xf numFmtId="186" fontId="10" fillId="24" borderId="11" xfId="0" applyNumberFormat="1" applyFont="1" applyFill="1" applyBorder="1" applyAlignment="1">
      <alignment horizontal="center" vertical="center"/>
    </xf>
    <xf numFmtId="186" fontId="10" fillId="24" borderId="12" xfId="0" applyNumberFormat="1" applyFont="1" applyFill="1" applyBorder="1" applyAlignment="1">
      <alignment horizontal="center" vertical="center"/>
    </xf>
    <xf numFmtId="186" fontId="10" fillId="24" borderId="13" xfId="0" applyNumberFormat="1" applyFont="1" applyFill="1" applyBorder="1" applyAlignment="1">
      <alignment horizontal="center" vertical="center"/>
    </xf>
    <xf numFmtId="9" fontId="6" fillId="24" borderId="11" xfId="0" applyNumberFormat="1" applyFont="1" applyFill="1" applyBorder="1" applyAlignment="1">
      <alignment horizontal="center" vertical="center"/>
    </xf>
    <xf numFmtId="9" fontId="6" fillId="24" borderId="12" xfId="0" applyNumberFormat="1" applyFont="1" applyFill="1" applyBorder="1" applyAlignment="1">
      <alignment horizontal="center" vertical="center"/>
    </xf>
    <xf numFmtId="9" fontId="6" fillId="24" borderId="13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/>
    </xf>
    <xf numFmtId="9" fontId="7" fillId="2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10" fillId="16" borderId="11" xfId="0" applyFont="1" applyFill="1" applyBorder="1" applyAlignment="1">
      <alignment vertical="center"/>
    </xf>
    <xf numFmtId="0" fontId="10" fillId="16" borderId="12" xfId="0" applyFont="1" applyFill="1" applyBorder="1" applyAlignment="1">
      <alignment vertical="center"/>
    </xf>
    <xf numFmtId="0" fontId="10" fillId="16" borderId="13" xfId="0" applyFont="1" applyFill="1" applyBorder="1" applyAlignment="1">
      <alignment vertical="center"/>
    </xf>
    <xf numFmtId="9" fontId="7" fillId="24" borderId="12" xfId="0" applyNumberFormat="1" applyFont="1" applyFill="1" applyBorder="1" applyAlignment="1">
      <alignment horizontal="center" vertical="center"/>
    </xf>
    <xf numFmtId="9" fontId="7" fillId="24" borderId="13" xfId="0" applyNumberFormat="1" applyFont="1" applyFill="1" applyBorder="1" applyAlignment="1">
      <alignment horizontal="center" vertical="center"/>
    </xf>
    <xf numFmtId="187" fontId="10" fillId="25" borderId="11" xfId="0" applyNumberFormat="1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9" fillId="2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76">
      <selection activeCell="K5" sqref="K5"/>
    </sheetView>
  </sheetViews>
  <sheetFormatPr defaultColWidth="9.00390625" defaultRowHeight="14.25"/>
  <cols>
    <col min="1" max="1" width="4.125" style="1" customWidth="1"/>
    <col min="2" max="2" width="13.75390625" style="2" customWidth="1"/>
    <col min="3" max="3" width="6.25390625" style="1" customWidth="1"/>
    <col min="4" max="4" width="4.375" style="1" customWidth="1"/>
    <col min="5" max="5" width="4.50390625" style="3" customWidth="1"/>
    <col min="6" max="6" width="10.50390625" style="3" customWidth="1"/>
    <col min="7" max="7" width="5.625" style="4" customWidth="1"/>
    <col min="8" max="8" width="9.125" style="3" customWidth="1"/>
    <col min="9" max="9" width="44.125" style="2" customWidth="1"/>
    <col min="10" max="16384" width="9.00390625" style="5" customWidth="1"/>
  </cols>
  <sheetData>
    <row r="1" spans="1:9" ht="34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0.25" customHeight="1">
      <c r="A2" s="9"/>
      <c r="B2" s="83" t="s">
        <v>1</v>
      </c>
      <c r="C2" s="79"/>
      <c r="D2" s="79"/>
      <c r="E2" s="79"/>
      <c r="F2" s="79"/>
      <c r="G2" s="79"/>
      <c r="H2" s="79"/>
      <c r="I2" s="79"/>
    </row>
    <row r="3" spans="1:9" s="6" customFormat="1" ht="24" customHeight="1">
      <c r="A3" s="64" t="s">
        <v>120</v>
      </c>
      <c r="B3" s="65"/>
      <c r="C3" s="65"/>
      <c r="D3" s="65"/>
      <c r="E3" s="65"/>
      <c r="F3" s="65"/>
      <c r="G3" s="65"/>
      <c r="H3" s="65"/>
      <c r="I3" s="65"/>
    </row>
    <row r="4" spans="1:9" s="6" customFormat="1" ht="20.25" customHeight="1">
      <c r="A4" s="63" t="s">
        <v>121</v>
      </c>
      <c r="B4" s="63"/>
      <c r="C4" s="63"/>
      <c r="D4" s="63"/>
      <c r="E4" s="63"/>
      <c r="F4" s="63"/>
      <c r="G4" s="63"/>
      <c r="H4" s="63"/>
      <c r="I4" s="63"/>
    </row>
    <row r="5" spans="1:9" s="7" customFormat="1" ht="19.5" customHeight="1">
      <c r="A5" s="80" t="s">
        <v>2</v>
      </c>
      <c r="B5" s="81" t="s">
        <v>3</v>
      </c>
      <c r="C5" s="81" t="s">
        <v>4</v>
      </c>
      <c r="D5" s="81" t="s">
        <v>5</v>
      </c>
      <c r="E5" s="84" t="s">
        <v>6</v>
      </c>
      <c r="F5" s="84"/>
      <c r="G5" s="84" t="s">
        <v>7</v>
      </c>
      <c r="H5" s="84"/>
      <c r="I5" s="81" t="s">
        <v>8</v>
      </c>
    </row>
    <row r="6" spans="1:9" ht="18.75" customHeight="1">
      <c r="A6" s="80"/>
      <c r="B6" s="81"/>
      <c r="C6" s="81"/>
      <c r="D6" s="81"/>
      <c r="E6" s="39" t="s">
        <v>9</v>
      </c>
      <c r="F6" s="39" t="s">
        <v>10</v>
      </c>
      <c r="G6" s="39" t="s">
        <v>9</v>
      </c>
      <c r="H6" s="39" t="s">
        <v>10</v>
      </c>
      <c r="I6" s="81"/>
    </row>
    <row r="7" spans="1:9" ht="19.5" customHeight="1">
      <c r="A7" s="70" t="s">
        <v>53</v>
      </c>
      <c r="B7" s="67"/>
      <c r="C7" s="67"/>
      <c r="D7" s="10"/>
      <c r="E7" s="35"/>
      <c r="F7" s="35"/>
      <c r="G7" s="10"/>
      <c r="H7" s="35"/>
      <c r="I7" s="37"/>
    </row>
    <row r="8" spans="1:9" ht="26.25" customHeight="1">
      <c r="A8" s="14">
        <v>1</v>
      </c>
      <c r="B8" s="43" t="s">
        <v>40</v>
      </c>
      <c r="C8" s="46">
        <v>14.2</v>
      </c>
      <c r="D8" s="12" t="s">
        <v>33</v>
      </c>
      <c r="E8" s="11">
        <v>15</v>
      </c>
      <c r="F8" s="45">
        <f>E8*C8</f>
        <v>213</v>
      </c>
      <c r="G8" s="11">
        <v>12</v>
      </c>
      <c r="H8" s="45">
        <f aca="true" t="shared" si="0" ref="H8:H14">G8*C8</f>
        <v>170.39999999999998</v>
      </c>
      <c r="I8" s="13" t="s">
        <v>71</v>
      </c>
    </row>
    <row r="9" spans="1:9" ht="36" customHeight="1">
      <c r="A9" s="14">
        <v>2</v>
      </c>
      <c r="B9" s="43" t="s">
        <v>47</v>
      </c>
      <c r="C9" s="11">
        <v>14.2</v>
      </c>
      <c r="D9" s="12" t="s">
        <v>33</v>
      </c>
      <c r="E9" s="11">
        <v>45</v>
      </c>
      <c r="F9" s="12">
        <f aca="true" t="shared" si="1" ref="F9:F14">C9*E9</f>
        <v>639</v>
      </c>
      <c r="G9" s="11">
        <v>40</v>
      </c>
      <c r="H9" s="45">
        <f t="shared" si="0"/>
        <v>568</v>
      </c>
      <c r="I9" s="13" t="s">
        <v>91</v>
      </c>
    </row>
    <row r="10" spans="1:9" ht="27" customHeight="1">
      <c r="A10" s="14">
        <v>3</v>
      </c>
      <c r="B10" s="43" t="s">
        <v>43</v>
      </c>
      <c r="C10" s="11">
        <v>46.4</v>
      </c>
      <c r="D10" s="12" t="s">
        <v>11</v>
      </c>
      <c r="E10" s="11">
        <v>15</v>
      </c>
      <c r="F10" s="12">
        <f t="shared" si="1"/>
        <v>696</v>
      </c>
      <c r="G10" s="11">
        <v>12</v>
      </c>
      <c r="H10" s="45">
        <f t="shared" si="0"/>
        <v>556.8</v>
      </c>
      <c r="I10" s="13" t="s">
        <v>71</v>
      </c>
    </row>
    <row r="11" spans="1:9" ht="27.75" customHeight="1">
      <c r="A11" s="14">
        <v>4</v>
      </c>
      <c r="B11" s="43" t="s">
        <v>52</v>
      </c>
      <c r="C11" s="11">
        <v>14.2</v>
      </c>
      <c r="D11" s="12" t="s">
        <v>11</v>
      </c>
      <c r="E11" s="11">
        <v>15</v>
      </c>
      <c r="F11" s="12">
        <f t="shared" si="1"/>
        <v>213</v>
      </c>
      <c r="G11" s="11">
        <v>15</v>
      </c>
      <c r="H11" s="45">
        <f t="shared" si="0"/>
        <v>213</v>
      </c>
      <c r="I11" s="13" t="s">
        <v>79</v>
      </c>
    </row>
    <row r="12" spans="1:9" ht="26.25" customHeight="1">
      <c r="A12" s="14">
        <v>5</v>
      </c>
      <c r="B12" s="43" t="s">
        <v>109</v>
      </c>
      <c r="C12" s="11">
        <v>7.2</v>
      </c>
      <c r="D12" s="12" t="s">
        <v>110</v>
      </c>
      <c r="E12" s="11">
        <v>45</v>
      </c>
      <c r="F12" s="12">
        <f t="shared" si="1"/>
        <v>324</v>
      </c>
      <c r="G12" s="11">
        <v>45</v>
      </c>
      <c r="H12" s="45">
        <f>G12*C12</f>
        <v>324</v>
      </c>
      <c r="I12" s="13" t="s">
        <v>111</v>
      </c>
    </row>
    <row r="13" spans="1:9" ht="26.25" customHeight="1">
      <c r="A13" s="14">
        <v>6</v>
      </c>
      <c r="B13" s="43" t="s">
        <v>112</v>
      </c>
      <c r="C13" s="11">
        <v>1.1</v>
      </c>
      <c r="D13" s="12" t="s">
        <v>110</v>
      </c>
      <c r="E13" s="11">
        <v>95</v>
      </c>
      <c r="F13" s="12">
        <f t="shared" si="1"/>
        <v>104.50000000000001</v>
      </c>
      <c r="G13" s="11">
        <v>30</v>
      </c>
      <c r="H13" s="45">
        <f t="shared" si="0"/>
        <v>33</v>
      </c>
      <c r="I13" s="13" t="s">
        <v>77</v>
      </c>
    </row>
    <row r="14" spans="1:9" ht="25.5" customHeight="1">
      <c r="A14" s="14">
        <v>7</v>
      </c>
      <c r="B14" s="43" t="s">
        <v>55</v>
      </c>
      <c r="C14" s="11">
        <v>7.1</v>
      </c>
      <c r="D14" s="12" t="s">
        <v>37</v>
      </c>
      <c r="E14" s="11">
        <v>50</v>
      </c>
      <c r="F14" s="12">
        <f t="shared" si="1"/>
        <v>355</v>
      </c>
      <c r="G14" s="11">
        <v>50</v>
      </c>
      <c r="H14" s="45">
        <f t="shared" si="0"/>
        <v>355</v>
      </c>
      <c r="I14" s="13" t="s">
        <v>74</v>
      </c>
    </row>
    <row r="15" spans="1:11" ht="21.75" customHeight="1">
      <c r="A15" s="38"/>
      <c r="B15" s="11" t="s">
        <v>30</v>
      </c>
      <c r="C15" s="11"/>
      <c r="D15" s="12"/>
      <c r="E15" s="11"/>
      <c r="F15" s="47">
        <f>SUM(F8:F14)</f>
        <v>2544.5</v>
      </c>
      <c r="G15" s="47"/>
      <c r="H15" s="47">
        <f>SUM(H8:H14)</f>
        <v>2220.2</v>
      </c>
      <c r="I15" s="49"/>
      <c r="K15" s="48"/>
    </row>
    <row r="16" spans="1:16" s="42" customFormat="1" ht="23.25" customHeight="1">
      <c r="A16" s="70" t="s">
        <v>56</v>
      </c>
      <c r="B16" s="71"/>
      <c r="C16" s="71"/>
      <c r="D16" s="71"/>
      <c r="E16" s="71"/>
      <c r="F16" s="71"/>
      <c r="G16" s="71"/>
      <c r="H16" s="71"/>
      <c r="I16" s="72"/>
      <c r="J16" s="40"/>
      <c r="K16" s="41"/>
      <c r="L16" s="41"/>
      <c r="M16" s="41"/>
      <c r="N16" s="41"/>
      <c r="O16" s="41"/>
      <c r="P16" s="41"/>
    </row>
    <row r="17" spans="1:16" s="42" customFormat="1" ht="30.75" customHeight="1">
      <c r="A17" s="14">
        <v>1</v>
      </c>
      <c r="B17" s="43" t="s">
        <v>95</v>
      </c>
      <c r="C17" s="46">
        <v>4.4</v>
      </c>
      <c r="D17" s="12" t="s">
        <v>11</v>
      </c>
      <c r="E17" s="11">
        <v>65</v>
      </c>
      <c r="F17" s="12">
        <f>E17*C17</f>
        <v>286</v>
      </c>
      <c r="G17" s="11">
        <v>25</v>
      </c>
      <c r="H17" s="45">
        <f aca="true" t="shared" si="2" ref="H17:H25">G17*C17</f>
        <v>110.00000000000001</v>
      </c>
      <c r="I17" s="13" t="s">
        <v>96</v>
      </c>
      <c r="J17" s="40"/>
      <c r="K17" s="41"/>
      <c r="L17" s="41"/>
      <c r="M17" s="41"/>
      <c r="N17" s="41"/>
      <c r="O17" s="41"/>
      <c r="P17" s="41"/>
    </row>
    <row r="18" spans="1:16" s="42" customFormat="1" ht="30" customHeight="1">
      <c r="A18" s="14">
        <v>2</v>
      </c>
      <c r="B18" s="43" t="s">
        <v>43</v>
      </c>
      <c r="C18" s="11">
        <v>9.5</v>
      </c>
      <c r="D18" s="12" t="s">
        <v>11</v>
      </c>
      <c r="E18" s="11">
        <v>15</v>
      </c>
      <c r="F18" s="12">
        <f>E18*C18</f>
        <v>142.5</v>
      </c>
      <c r="G18" s="11">
        <v>12</v>
      </c>
      <c r="H18" s="45">
        <f t="shared" si="2"/>
        <v>114</v>
      </c>
      <c r="I18" s="13" t="s">
        <v>71</v>
      </c>
      <c r="J18" s="40"/>
      <c r="K18" s="41"/>
      <c r="L18" s="41"/>
      <c r="M18" s="41"/>
      <c r="N18" s="41"/>
      <c r="O18" s="41"/>
      <c r="P18" s="41"/>
    </row>
    <row r="19" spans="1:16" s="42" customFormat="1" ht="30" customHeight="1">
      <c r="A19" s="14">
        <v>3</v>
      </c>
      <c r="B19" s="44" t="s">
        <v>57</v>
      </c>
      <c r="C19" s="11">
        <v>3.9</v>
      </c>
      <c r="D19" s="12" t="s">
        <v>33</v>
      </c>
      <c r="E19" s="12">
        <v>55</v>
      </c>
      <c r="F19" s="14">
        <f>SUM(C19*E19)</f>
        <v>214.5</v>
      </c>
      <c r="G19" s="12">
        <v>45</v>
      </c>
      <c r="H19" s="45">
        <f t="shared" si="2"/>
        <v>175.5</v>
      </c>
      <c r="I19" s="13" t="s">
        <v>75</v>
      </c>
      <c r="J19" s="40"/>
      <c r="K19" s="41"/>
      <c r="L19" s="41"/>
      <c r="M19" s="41"/>
      <c r="N19" s="41"/>
      <c r="O19" s="41"/>
      <c r="P19" s="41"/>
    </row>
    <row r="20" spans="1:16" s="52" customFormat="1" ht="38.25" customHeight="1">
      <c r="A20" s="14">
        <v>4</v>
      </c>
      <c r="B20" s="54" t="s">
        <v>92</v>
      </c>
      <c r="C20" s="55">
        <v>8</v>
      </c>
      <c r="D20" s="12" t="s">
        <v>33</v>
      </c>
      <c r="E20" s="53">
        <v>35</v>
      </c>
      <c r="F20" s="53">
        <f aca="true" t="shared" si="3" ref="F20:F25">C20*E20</f>
        <v>280</v>
      </c>
      <c r="G20" s="53">
        <v>30</v>
      </c>
      <c r="H20" s="55">
        <f t="shared" si="2"/>
        <v>240</v>
      </c>
      <c r="I20" s="56" t="s">
        <v>94</v>
      </c>
      <c r="J20" s="50"/>
      <c r="K20" s="51"/>
      <c r="L20" s="51"/>
      <c r="M20" s="51"/>
      <c r="N20" s="51"/>
      <c r="O20" s="51"/>
      <c r="P20" s="51"/>
    </row>
    <row r="21" spans="1:16" s="52" customFormat="1" ht="29.25" customHeight="1">
      <c r="A21" s="14">
        <v>5</v>
      </c>
      <c r="B21" s="54" t="s">
        <v>109</v>
      </c>
      <c r="C21" s="55">
        <v>11</v>
      </c>
      <c r="D21" s="12" t="s">
        <v>110</v>
      </c>
      <c r="E21" s="53">
        <v>45</v>
      </c>
      <c r="F21" s="53">
        <f t="shared" si="3"/>
        <v>495</v>
      </c>
      <c r="G21" s="53">
        <v>45</v>
      </c>
      <c r="H21" s="55">
        <f t="shared" si="2"/>
        <v>495</v>
      </c>
      <c r="I21" s="13" t="s">
        <v>111</v>
      </c>
      <c r="J21" s="50"/>
      <c r="K21" s="51"/>
      <c r="L21" s="51"/>
      <c r="M21" s="51"/>
      <c r="N21" s="51"/>
      <c r="O21" s="51"/>
      <c r="P21" s="51"/>
    </row>
    <row r="22" spans="1:16" s="52" customFormat="1" ht="34.5" customHeight="1">
      <c r="A22" s="14">
        <v>6</v>
      </c>
      <c r="B22" s="54" t="s">
        <v>112</v>
      </c>
      <c r="C22" s="55">
        <v>3.5</v>
      </c>
      <c r="D22" s="12" t="s">
        <v>110</v>
      </c>
      <c r="E22" s="53">
        <v>95</v>
      </c>
      <c r="F22" s="53">
        <f t="shared" si="3"/>
        <v>332.5</v>
      </c>
      <c r="G22" s="53">
        <v>30</v>
      </c>
      <c r="H22" s="55">
        <f t="shared" si="2"/>
        <v>105</v>
      </c>
      <c r="I22" s="13" t="s">
        <v>77</v>
      </c>
      <c r="J22" s="50"/>
      <c r="K22" s="51"/>
      <c r="L22" s="51"/>
      <c r="M22" s="51"/>
      <c r="N22" s="51"/>
      <c r="O22" s="51"/>
      <c r="P22" s="51"/>
    </row>
    <row r="23" spans="1:9" ht="35.25" customHeight="1">
      <c r="A23" s="14">
        <v>7</v>
      </c>
      <c r="B23" s="43" t="s">
        <v>93</v>
      </c>
      <c r="C23" s="11">
        <v>4.1</v>
      </c>
      <c r="D23" s="12" t="s">
        <v>33</v>
      </c>
      <c r="E23" s="11">
        <v>10</v>
      </c>
      <c r="F23" s="12">
        <f t="shared" si="3"/>
        <v>41</v>
      </c>
      <c r="G23" s="11">
        <v>25</v>
      </c>
      <c r="H23" s="45">
        <f t="shared" si="2"/>
        <v>102.49999999999999</v>
      </c>
      <c r="I23" s="13" t="s">
        <v>72</v>
      </c>
    </row>
    <row r="24" spans="1:9" ht="29.25" customHeight="1">
      <c r="A24" s="14">
        <v>8</v>
      </c>
      <c r="B24" s="43" t="s">
        <v>54</v>
      </c>
      <c r="C24" s="11">
        <v>6.6</v>
      </c>
      <c r="D24" s="12" t="s">
        <v>37</v>
      </c>
      <c r="E24" s="11">
        <v>2</v>
      </c>
      <c r="F24" s="12">
        <f t="shared" si="3"/>
        <v>13.2</v>
      </c>
      <c r="G24" s="11">
        <v>8</v>
      </c>
      <c r="H24" s="45">
        <f>G24*C24</f>
        <v>52.8</v>
      </c>
      <c r="I24" s="13" t="s">
        <v>73</v>
      </c>
    </row>
    <row r="25" spans="1:9" ht="27" customHeight="1">
      <c r="A25" s="14">
        <v>9</v>
      </c>
      <c r="B25" s="43" t="s">
        <v>98</v>
      </c>
      <c r="C25" s="11">
        <v>1</v>
      </c>
      <c r="D25" s="12" t="s">
        <v>99</v>
      </c>
      <c r="E25" s="11">
        <v>35</v>
      </c>
      <c r="F25" s="12">
        <f t="shared" si="3"/>
        <v>35</v>
      </c>
      <c r="G25" s="11">
        <v>15</v>
      </c>
      <c r="H25" s="45">
        <f t="shared" si="2"/>
        <v>15</v>
      </c>
      <c r="I25" s="13" t="s">
        <v>82</v>
      </c>
    </row>
    <row r="26" spans="1:11" ht="25.5" customHeight="1">
      <c r="A26" s="38"/>
      <c r="B26" s="11" t="s">
        <v>30</v>
      </c>
      <c r="C26" s="11"/>
      <c r="D26" s="12"/>
      <c r="E26" s="11"/>
      <c r="F26" s="47">
        <f>SUM(F17:F25)</f>
        <v>1839.7</v>
      </c>
      <c r="G26" s="47"/>
      <c r="H26" s="47">
        <f>SUM(H17:H25)</f>
        <v>1409.8</v>
      </c>
      <c r="I26" s="49"/>
      <c r="K26" s="48"/>
    </row>
    <row r="27" spans="1:9" ht="22.5" customHeight="1">
      <c r="A27" s="33" t="s">
        <v>58</v>
      </c>
      <c r="B27" s="34"/>
      <c r="C27" s="10"/>
      <c r="D27" s="10"/>
      <c r="E27" s="35"/>
      <c r="F27" s="35"/>
      <c r="G27" s="10"/>
      <c r="H27" s="35"/>
      <c r="I27" s="37"/>
    </row>
    <row r="28" spans="1:16" s="42" customFormat="1" ht="30.75" customHeight="1">
      <c r="A28" s="14">
        <v>1</v>
      </c>
      <c r="B28" s="43" t="s">
        <v>40</v>
      </c>
      <c r="C28" s="46">
        <v>10.1</v>
      </c>
      <c r="D28" s="12" t="s">
        <v>11</v>
      </c>
      <c r="E28" s="11">
        <v>15</v>
      </c>
      <c r="F28" s="12">
        <f>E28*C28</f>
        <v>151.5</v>
      </c>
      <c r="G28" s="11">
        <v>12</v>
      </c>
      <c r="H28" s="45">
        <f>G28*C28</f>
        <v>121.19999999999999</v>
      </c>
      <c r="I28" s="13" t="s">
        <v>71</v>
      </c>
      <c r="J28" s="40"/>
      <c r="K28" s="41"/>
      <c r="L28" s="41"/>
      <c r="M28" s="41"/>
      <c r="N28" s="41"/>
      <c r="O28" s="41"/>
      <c r="P28" s="41"/>
    </row>
    <row r="29" spans="1:16" s="42" customFormat="1" ht="29.25" customHeight="1">
      <c r="A29" s="14">
        <v>2</v>
      </c>
      <c r="B29" s="43" t="s">
        <v>42</v>
      </c>
      <c r="C29" s="11">
        <v>12.6</v>
      </c>
      <c r="D29" s="12" t="s">
        <v>11</v>
      </c>
      <c r="E29" s="11">
        <v>3</v>
      </c>
      <c r="F29" s="12">
        <f>E29*C29</f>
        <v>37.8</v>
      </c>
      <c r="G29" s="11">
        <v>5</v>
      </c>
      <c r="H29" s="45">
        <f>G29*C29</f>
        <v>63</v>
      </c>
      <c r="I29" s="13" t="s">
        <v>45</v>
      </c>
      <c r="J29" s="40"/>
      <c r="K29" s="41"/>
      <c r="L29" s="41"/>
      <c r="M29" s="41"/>
      <c r="N29" s="41"/>
      <c r="O29" s="41"/>
      <c r="P29" s="41"/>
    </row>
    <row r="30" spans="1:16" s="52" customFormat="1" ht="29.25" customHeight="1">
      <c r="A30" s="53">
        <v>3</v>
      </c>
      <c r="B30" s="54" t="s">
        <v>43</v>
      </c>
      <c r="C30" s="55">
        <v>24.2</v>
      </c>
      <c r="D30" s="12" t="s">
        <v>11</v>
      </c>
      <c r="E30" s="53">
        <v>15</v>
      </c>
      <c r="F30" s="53">
        <f>C30*E30</f>
        <v>363</v>
      </c>
      <c r="G30" s="53">
        <v>12</v>
      </c>
      <c r="H30" s="55">
        <f>G30*C30</f>
        <v>290.4</v>
      </c>
      <c r="I30" s="13" t="s">
        <v>71</v>
      </c>
      <c r="J30" s="50"/>
      <c r="K30" s="51"/>
      <c r="L30" s="51"/>
      <c r="M30" s="51"/>
      <c r="N30" s="51"/>
      <c r="O30" s="51"/>
      <c r="P30" s="51"/>
    </row>
    <row r="31" spans="1:9" ht="28.5" customHeight="1">
      <c r="A31" s="14">
        <v>4</v>
      </c>
      <c r="B31" s="43" t="s">
        <v>97</v>
      </c>
      <c r="C31" s="11">
        <v>10.1</v>
      </c>
      <c r="D31" s="12" t="s">
        <v>33</v>
      </c>
      <c r="E31" s="11">
        <v>15</v>
      </c>
      <c r="F31" s="12">
        <f>C31*E31</f>
        <v>151.5</v>
      </c>
      <c r="G31" s="11">
        <v>15</v>
      </c>
      <c r="H31" s="45">
        <f>G31*C31</f>
        <v>151.5</v>
      </c>
      <c r="I31" s="13" t="s">
        <v>87</v>
      </c>
    </row>
    <row r="32" spans="1:11" ht="24.75" customHeight="1">
      <c r="A32" s="38"/>
      <c r="B32" s="11" t="s">
        <v>30</v>
      </c>
      <c r="C32" s="11"/>
      <c r="D32" s="12"/>
      <c r="E32" s="11"/>
      <c r="F32" s="47">
        <f>SUM(F28:F31)</f>
        <v>703.8</v>
      </c>
      <c r="G32" s="47"/>
      <c r="H32" s="47">
        <f>SUM(H28:H31)</f>
        <v>626.0999999999999</v>
      </c>
      <c r="I32" s="49"/>
      <c r="K32" s="48"/>
    </row>
    <row r="33" spans="1:9" ht="23.25" customHeight="1">
      <c r="A33" s="70" t="s">
        <v>61</v>
      </c>
      <c r="B33" s="71"/>
      <c r="C33" s="71"/>
      <c r="D33" s="71"/>
      <c r="E33" s="71"/>
      <c r="F33" s="71"/>
      <c r="G33" s="71"/>
      <c r="H33" s="71"/>
      <c r="I33" s="72"/>
    </row>
    <row r="34" spans="1:16" s="42" customFormat="1" ht="30.75" customHeight="1">
      <c r="A34" s="14">
        <v>1</v>
      </c>
      <c r="B34" s="43" t="s">
        <v>47</v>
      </c>
      <c r="C34" s="46">
        <v>7.2</v>
      </c>
      <c r="D34" s="12" t="s">
        <v>11</v>
      </c>
      <c r="E34" s="11">
        <v>65</v>
      </c>
      <c r="F34" s="12">
        <f>E34*C34</f>
        <v>468</v>
      </c>
      <c r="G34" s="11">
        <v>25</v>
      </c>
      <c r="H34" s="45">
        <f>G34*C34</f>
        <v>180</v>
      </c>
      <c r="I34" s="13" t="s">
        <v>78</v>
      </c>
      <c r="J34" s="40"/>
      <c r="K34" s="41"/>
      <c r="L34" s="41"/>
      <c r="M34" s="41"/>
      <c r="N34" s="41"/>
      <c r="O34" s="41"/>
      <c r="P34" s="41"/>
    </row>
    <row r="35" spans="1:16" s="42" customFormat="1" ht="40.5" customHeight="1">
      <c r="A35" s="14">
        <v>2</v>
      </c>
      <c r="B35" s="43" t="s">
        <v>62</v>
      </c>
      <c r="C35" s="11">
        <v>21.1</v>
      </c>
      <c r="D35" s="12" t="s">
        <v>11</v>
      </c>
      <c r="E35" s="11">
        <v>35</v>
      </c>
      <c r="F35" s="12">
        <f>E35*C35</f>
        <v>738.5</v>
      </c>
      <c r="G35" s="11">
        <v>30</v>
      </c>
      <c r="H35" s="45">
        <f>G35*C35</f>
        <v>633</v>
      </c>
      <c r="I35" s="13" t="s">
        <v>81</v>
      </c>
      <c r="J35" s="40"/>
      <c r="K35" s="41"/>
      <c r="L35" s="41"/>
      <c r="M35" s="41"/>
      <c r="N35" s="41"/>
      <c r="O35" s="41"/>
      <c r="P35" s="41"/>
    </row>
    <row r="36" spans="1:16" s="52" customFormat="1" ht="23.25" customHeight="1">
      <c r="A36" s="53">
        <v>3</v>
      </c>
      <c r="B36" s="54" t="s">
        <v>63</v>
      </c>
      <c r="C36" s="55">
        <v>24.5</v>
      </c>
      <c r="D36" s="12" t="s">
        <v>11</v>
      </c>
      <c r="E36" s="53">
        <v>5</v>
      </c>
      <c r="F36" s="53">
        <f>C36*E36</f>
        <v>122.5</v>
      </c>
      <c r="G36" s="53">
        <v>8</v>
      </c>
      <c r="H36" s="55">
        <f>G36*C36</f>
        <v>196</v>
      </c>
      <c r="I36" s="56" t="s">
        <v>79</v>
      </c>
      <c r="J36" s="50"/>
      <c r="K36" s="51"/>
      <c r="L36" s="51"/>
      <c r="M36" s="51"/>
      <c r="N36" s="51"/>
      <c r="O36" s="51"/>
      <c r="P36" s="51"/>
    </row>
    <row r="37" spans="1:9" ht="39" customHeight="1">
      <c r="A37" s="14">
        <v>4</v>
      </c>
      <c r="B37" s="43" t="s">
        <v>39</v>
      </c>
      <c r="C37" s="11">
        <v>24.5</v>
      </c>
      <c r="D37" s="12" t="s">
        <v>33</v>
      </c>
      <c r="E37" s="11">
        <v>15</v>
      </c>
      <c r="F37" s="12">
        <f>C37*E37</f>
        <v>367.5</v>
      </c>
      <c r="G37" s="11">
        <v>15</v>
      </c>
      <c r="H37" s="45">
        <f>G37*C37</f>
        <v>367.5</v>
      </c>
      <c r="I37" s="13" t="s">
        <v>72</v>
      </c>
    </row>
    <row r="38" spans="1:9" ht="30.75" customHeight="1">
      <c r="A38" s="14">
        <v>5</v>
      </c>
      <c r="B38" s="43" t="s">
        <v>100</v>
      </c>
      <c r="C38" s="11">
        <v>2.6</v>
      </c>
      <c r="D38" s="12" t="s">
        <v>33</v>
      </c>
      <c r="E38" s="11">
        <v>90</v>
      </c>
      <c r="F38" s="12">
        <f>C38*E38</f>
        <v>234</v>
      </c>
      <c r="G38" s="11">
        <v>50</v>
      </c>
      <c r="H38" s="45">
        <f>G38*C38</f>
        <v>130</v>
      </c>
      <c r="I38" s="13" t="s">
        <v>119</v>
      </c>
    </row>
    <row r="39" spans="1:16" s="42" customFormat="1" ht="34.5" customHeight="1">
      <c r="A39" s="14">
        <v>6</v>
      </c>
      <c r="B39" s="44" t="s">
        <v>41</v>
      </c>
      <c r="C39" s="11">
        <v>7.2</v>
      </c>
      <c r="D39" s="12" t="s">
        <v>33</v>
      </c>
      <c r="E39" s="12">
        <v>10</v>
      </c>
      <c r="F39" s="14">
        <f aca="true" t="shared" si="4" ref="F39:F44">SUM(C39*E39)</f>
        <v>72</v>
      </c>
      <c r="G39" s="12">
        <v>25</v>
      </c>
      <c r="H39" s="12">
        <f aca="true" t="shared" si="5" ref="H39:H45">C39*G39</f>
        <v>180</v>
      </c>
      <c r="I39" s="13" t="s">
        <v>72</v>
      </c>
      <c r="J39" s="40"/>
      <c r="K39" s="41"/>
      <c r="L39" s="41"/>
      <c r="M39" s="41"/>
      <c r="N39" s="41"/>
      <c r="O39" s="41"/>
      <c r="P39" s="41"/>
    </row>
    <row r="40" spans="1:16" s="42" customFormat="1" ht="34.5" customHeight="1">
      <c r="A40" s="14">
        <v>7</v>
      </c>
      <c r="B40" s="44" t="s">
        <v>101</v>
      </c>
      <c r="C40" s="11">
        <v>4.5</v>
      </c>
      <c r="D40" s="12" t="s">
        <v>33</v>
      </c>
      <c r="E40" s="12">
        <v>10</v>
      </c>
      <c r="F40" s="14">
        <f t="shared" si="4"/>
        <v>45</v>
      </c>
      <c r="G40" s="12">
        <v>50</v>
      </c>
      <c r="H40" s="12">
        <f t="shared" si="5"/>
        <v>225</v>
      </c>
      <c r="I40" s="13" t="s">
        <v>102</v>
      </c>
      <c r="J40" s="40"/>
      <c r="K40" s="41"/>
      <c r="L40" s="41"/>
      <c r="M40" s="41"/>
      <c r="N40" s="41"/>
      <c r="O40" s="41"/>
      <c r="P40" s="41"/>
    </row>
    <row r="41" spans="1:16" s="42" customFormat="1" ht="36" customHeight="1">
      <c r="A41" s="14">
        <v>8</v>
      </c>
      <c r="B41" s="44" t="s">
        <v>103</v>
      </c>
      <c r="C41" s="11">
        <v>2.6</v>
      </c>
      <c r="D41" s="12" t="s">
        <v>33</v>
      </c>
      <c r="E41" s="12">
        <v>10</v>
      </c>
      <c r="F41" s="14">
        <f t="shared" si="4"/>
        <v>26</v>
      </c>
      <c r="G41" s="12">
        <v>25</v>
      </c>
      <c r="H41" s="12">
        <f t="shared" si="5"/>
        <v>65</v>
      </c>
      <c r="I41" s="13" t="s">
        <v>72</v>
      </c>
      <c r="J41" s="40"/>
      <c r="K41" s="41"/>
      <c r="L41" s="41"/>
      <c r="M41" s="41"/>
      <c r="N41" s="41"/>
      <c r="O41" s="41"/>
      <c r="P41" s="41"/>
    </row>
    <row r="42" spans="1:16" s="42" customFormat="1" ht="36" customHeight="1">
      <c r="A42" s="14">
        <v>9</v>
      </c>
      <c r="B42" s="44" t="s">
        <v>104</v>
      </c>
      <c r="C42" s="11">
        <v>1</v>
      </c>
      <c r="D42" s="12" t="s">
        <v>33</v>
      </c>
      <c r="E42" s="12">
        <v>10</v>
      </c>
      <c r="F42" s="14">
        <f t="shared" si="4"/>
        <v>10</v>
      </c>
      <c r="G42" s="12">
        <v>50</v>
      </c>
      <c r="H42" s="12">
        <f t="shared" si="5"/>
        <v>50</v>
      </c>
      <c r="I42" s="13" t="s">
        <v>102</v>
      </c>
      <c r="J42" s="40"/>
      <c r="K42" s="41"/>
      <c r="L42" s="41"/>
      <c r="M42" s="41"/>
      <c r="N42" s="41"/>
      <c r="O42" s="41"/>
      <c r="P42" s="41"/>
    </row>
    <row r="43" spans="1:16" s="42" customFormat="1" ht="31.5" customHeight="1">
      <c r="A43" s="14">
        <v>10</v>
      </c>
      <c r="B43" s="44" t="s">
        <v>64</v>
      </c>
      <c r="C43" s="11">
        <v>1</v>
      </c>
      <c r="D43" s="12" t="s">
        <v>83</v>
      </c>
      <c r="E43" s="12">
        <v>85</v>
      </c>
      <c r="F43" s="14">
        <f t="shared" si="4"/>
        <v>85</v>
      </c>
      <c r="G43" s="12">
        <v>95</v>
      </c>
      <c r="H43" s="12">
        <f t="shared" si="5"/>
        <v>95</v>
      </c>
      <c r="I43" s="13" t="s">
        <v>84</v>
      </c>
      <c r="J43" s="40"/>
      <c r="K43" s="41"/>
      <c r="L43" s="41"/>
      <c r="M43" s="41"/>
      <c r="N43" s="41"/>
      <c r="O43" s="41"/>
      <c r="P43" s="41"/>
    </row>
    <row r="44" spans="1:16" s="42" customFormat="1" ht="31.5" customHeight="1">
      <c r="A44" s="14">
        <v>11</v>
      </c>
      <c r="B44" s="44" t="s">
        <v>59</v>
      </c>
      <c r="C44" s="11">
        <v>1</v>
      </c>
      <c r="D44" s="12" t="s">
        <v>80</v>
      </c>
      <c r="E44" s="12">
        <v>35</v>
      </c>
      <c r="F44" s="14">
        <f t="shared" si="4"/>
        <v>35</v>
      </c>
      <c r="G44" s="12">
        <v>15</v>
      </c>
      <c r="H44" s="12">
        <f t="shared" si="5"/>
        <v>15</v>
      </c>
      <c r="I44" s="13" t="s">
        <v>82</v>
      </c>
      <c r="J44" s="40"/>
      <c r="K44" s="41"/>
      <c r="L44" s="41"/>
      <c r="M44" s="41"/>
      <c r="N44" s="41"/>
      <c r="O44" s="41"/>
      <c r="P44" s="41"/>
    </row>
    <row r="45" spans="1:16" s="42" customFormat="1" ht="31.5" customHeight="1">
      <c r="A45" s="14">
        <v>12</v>
      </c>
      <c r="B45" s="44" t="s">
        <v>105</v>
      </c>
      <c r="C45" s="11">
        <v>1</v>
      </c>
      <c r="D45" s="12" t="s">
        <v>106</v>
      </c>
      <c r="E45" s="12">
        <v>580</v>
      </c>
      <c r="F45" s="14">
        <v>580</v>
      </c>
      <c r="G45" s="12">
        <v>400</v>
      </c>
      <c r="H45" s="12">
        <f t="shared" si="5"/>
        <v>400</v>
      </c>
      <c r="I45" s="13" t="s">
        <v>107</v>
      </c>
      <c r="J45" s="40"/>
      <c r="K45" s="41"/>
      <c r="L45" s="41"/>
      <c r="M45" s="41"/>
      <c r="N45" s="41"/>
      <c r="O45" s="41"/>
      <c r="P45" s="41"/>
    </row>
    <row r="46" spans="1:11" ht="21.75" customHeight="1">
      <c r="A46" s="38"/>
      <c r="B46" s="11" t="s">
        <v>30</v>
      </c>
      <c r="C46" s="11"/>
      <c r="D46" s="12"/>
      <c r="E46" s="11"/>
      <c r="F46" s="47">
        <f>SUM(F34:F45)</f>
        <v>2783.5</v>
      </c>
      <c r="G46" s="47"/>
      <c r="H46" s="47">
        <f>SUM(H34:H45)</f>
        <v>2536.5</v>
      </c>
      <c r="I46" s="49"/>
      <c r="K46" s="48"/>
    </row>
    <row r="47" spans="1:9" ht="22.5" customHeight="1">
      <c r="A47" s="33" t="s">
        <v>49</v>
      </c>
      <c r="B47" s="34" t="s">
        <v>65</v>
      </c>
      <c r="C47" s="10"/>
      <c r="D47" s="10"/>
      <c r="E47" s="35"/>
      <c r="F47" s="35"/>
      <c r="G47" s="10"/>
      <c r="H47" s="35"/>
      <c r="I47" s="37"/>
    </row>
    <row r="48" spans="1:16" s="42" customFormat="1" ht="28.5" customHeight="1">
      <c r="A48" s="14">
        <v>1</v>
      </c>
      <c r="B48" s="43" t="s">
        <v>40</v>
      </c>
      <c r="C48" s="46">
        <v>8.7</v>
      </c>
      <c r="D48" s="12" t="s">
        <v>11</v>
      </c>
      <c r="E48" s="11">
        <v>15</v>
      </c>
      <c r="F48" s="12">
        <f>E48*C48</f>
        <v>130.5</v>
      </c>
      <c r="G48" s="11">
        <v>12</v>
      </c>
      <c r="H48" s="45">
        <f>G48*C48</f>
        <v>104.39999999999999</v>
      </c>
      <c r="I48" s="13" t="s">
        <v>71</v>
      </c>
      <c r="J48" s="40"/>
      <c r="K48" s="41"/>
      <c r="L48" s="41"/>
      <c r="M48" s="41"/>
      <c r="N48" s="41"/>
      <c r="O48" s="41"/>
      <c r="P48" s="41"/>
    </row>
    <row r="49" spans="1:16" s="42" customFormat="1" ht="36" customHeight="1">
      <c r="A49" s="14">
        <v>2</v>
      </c>
      <c r="B49" s="43" t="s">
        <v>95</v>
      </c>
      <c r="C49" s="11">
        <v>8.7</v>
      </c>
      <c r="D49" s="12" t="s">
        <v>11</v>
      </c>
      <c r="E49" s="11">
        <v>45</v>
      </c>
      <c r="F49" s="12">
        <f>E49*C49</f>
        <v>391.49999999999994</v>
      </c>
      <c r="G49" s="11">
        <v>40</v>
      </c>
      <c r="H49" s="45">
        <f>G49*C49</f>
        <v>348</v>
      </c>
      <c r="I49" s="13" t="s">
        <v>91</v>
      </c>
      <c r="J49" s="40"/>
      <c r="K49" s="41"/>
      <c r="L49" s="41"/>
      <c r="M49" s="41"/>
      <c r="N49" s="41"/>
      <c r="O49" s="41"/>
      <c r="P49" s="41"/>
    </row>
    <row r="50" spans="1:16" s="52" customFormat="1" ht="26.25" customHeight="1">
      <c r="A50" s="14">
        <v>3</v>
      </c>
      <c r="B50" s="54" t="s">
        <v>43</v>
      </c>
      <c r="C50" s="55">
        <v>29.5</v>
      </c>
      <c r="D50" s="12" t="s">
        <v>11</v>
      </c>
      <c r="E50" s="53">
        <v>15</v>
      </c>
      <c r="F50" s="12">
        <f>E50*C50</f>
        <v>442.5</v>
      </c>
      <c r="G50" s="53">
        <v>12</v>
      </c>
      <c r="H50" s="55">
        <f>G50*C50</f>
        <v>354</v>
      </c>
      <c r="I50" s="13" t="s">
        <v>71</v>
      </c>
      <c r="J50" s="50"/>
      <c r="K50" s="51"/>
      <c r="L50" s="51"/>
      <c r="M50" s="51"/>
      <c r="N50" s="51"/>
      <c r="O50" s="51"/>
      <c r="P50" s="51"/>
    </row>
    <row r="51" spans="1:9" ht="36" customHeight="1">
      <c r="A51" s="14">
        <v>4</v>
      </c>
      <c r="B51" s="43" t="s">
        <v>52</v>
      </c>
      <c r="C51" s="11">
        <v>8.7</v>
      </c>
      <c r="D51" s="12" t="s">
        <v>33</v>
      </c>
      <c r="E51" s="11">
        <v>15</v>
      </c>
      <c r="F51" s="12">
        <f>C51*E51</f>
        <v>130.5</v>
      </c>
      <c r="G51" s="11">
        <v>15</v>
      </c>
      <c r="H51" s="45">
        <f>G51*C51</f>
        <v>130.5</v>
      </c>
      <c r="I51" s="13" t="s">
        <v>85</v>
      </c>
    </row>
    <row r="52" spans="1:16" s="42" customFormat="1" ht="30" customHeight="1">
      <c r="A52" s="14">
        <v>5</v>
      </c>
      <c r="B52" s="44" t="s">
        <v>60</v>
      </c>
      <c r="C52" s="11">
        <v>4.8</v>
      </c>
      <c r="D52" s="12" t="s">
        <v>37</v>
      </c>
      <c r="E52" s="12">
        <v>25</v>
      </c>
      <c r="F52" s="14">
        <f>SUM(C52*E52)</f>
        <v>120</v>
      </c>
      <c r="G52" s="12">
        <v>10</v>
      </c>
      <c r="H52" s="12">
        <f>C52*G52</f>
        <v>48</v>
      </c>
      <c r="I52" s="13" t="s">
        <v>76</v>
      </c>
      <c r="J52" s="40"/>
      <c r="K52" s="41"/>
      <c r="L52" s="41"/>
      <c r="M52" s="41"/>
      <c r="N52" s="41"/>
      <c r="O52" s="41"/>
      <c r="P52" s="41"/>
    </row>
    <row r="53" spans="1:16" s="42" customFormat="1" ht="29.25" customHeight="1">
      <c r="A53" s="14">
        <v>6</v>
      </c>
      <c r="B53" s="44" t="s">
        <v>66</v>
      </c>
      <c r="C53" s="11">
        <v>1.2</v>
      </c>
      <c r="D53" s="12" t="s">
        <v>37</v>
      </c>
      <c r="E53" s="12">
        <v>95</v>
      </c>
      <c r="F53" s="14">
        <f>SUM(C53*E53)</f>
        <v>114</v>
      </c>
      <c r="G53" s="12">
        <v>30</v>
      </c>
      <c r="H53" s="12">
        <f>C53*G53</f>
        <v>36</v>
      </c>
      <c r="I53" s="13" t="s">
        <v>77</v>
      </c>
      <c r="J53" s="40"/>
      <c r="K53" s="41"/>
      <c r="L53" s="41"/>
      <c r="M53" s="41"/>
      <c r="N53" s="41"/>
      <c r="O53" s="41"/>
      <c r="P53" s="41"/>
    </row>
    <row r="54" spans="1:16" s="42" customFormat="1" ht="28.5" customHeight="1">
      <c r="A54" s="14">
        <v>7</v>
      </c>
      <c r="B54" s="44" t="s">
        <v>59</v>
      </c>
      <c r="C54" s="11">
        <v>1</v>
      </c>
      <c r="D54" s="12" t="s">
        <v>80</v>
      </c>
      <c r="E54" s="12">
        <v>35</v>
      </c>
      <c r="F54" s="14">
        <f>SUM(C54*E54)</f>
        <v>35</v>
      </c>
      <c r="G54" s="12">
        <v>15</v>
      </c>
      <c r="H54" s="12">
        <f>C54*G54</f>
        <v>15</v>
      </c>
      <c r="I54" s="13" t="s">
        <v>82</v>
      </c>
      <c r="J54" s="40"/>
      <c r="K54" s="41"/>
      <c r="L54" s="41"/>
      <c r="M54" s="41"/>
      <c r="N54" s="41"/>
      <c r="O54" s="41"/>
      <c r="P54" s="41"/>
    </row>
    <row r="55" spans="1:16" s="42" customFormat="1" ht="30" customHeight="1">
      <c r="A55" s="14">
        <v>8</v>
      </c>
      <c r="B55" s="44" t="s">
        <v>48</v>
      </c>
      <c r="C55" s="11">
        <v>1</v>
      </c>
      <c r="D55" s="12" t="s">
        <v>46</v>
      </c>
      <c r="E55" s="12">
        <v>580</v>
      </c>
      <c r="F55" s="14">
        <v>580</v>
      </c>
      <c r="G55" s="12">
        <v>400</v>
      </c>
      <c r="H55" s="12">
        <f>C55*G55</f>
        <v>400</v>
      </c>
      <c r="I55" s="13" t="s">
        <v>86</v>
      </c>
      <c r="J55" s="40"/>
      <c r="K55" s="41"/>
      <c r="L55" s="41"/>
      <c r="M55" s="41"/>
      <c r="N55" s="41"/>
      <c r="O55" s="41"/>
      <c r="P55" s="41"/>
    </row>
    <row r="56" spans="1:11" ht="27" customHeight="1">
      <c r="A56" s="38"/>
      <c r="B56" s="11" t="s">
        <v>30</v>
      </c>
      <c r="C56" s="11"/>
      <c r="D56" s="12"/>
      <c r="E56" s="11"/>
      <c r="F56" s="47">
        <f>SUM(F48:F55)</f>
        <v>1944</v>
      </c>
      <c r="G56" s="47"/>
      <c r="H56" s="47">
        <f>SUM(H48:H55)</f>
        <v>1435.9</v>
      </c>
      <c r="I56" s="49"/>
      <c r="K56" s="48"/>
    </row>
    <row r="57" spans="1:9" ht="22.5" customHeight="1">
      <c r="A57" s="33" t="s">
        <v>50</v>
      </c>
      <c r="B57" s="34" t="s">
        <v>67</v>
      </c>
      <c r="C57" s="10"/>
      <c r="D57" s="10"/>
      <c r="E57" s="35"/>
      <c r="F57" s="35"/>
      <c r="G57" s="10"/>
      <c r="H57" s="35"/>
      <c r="I57" s="37"/>
    </row>
    <row r="58" spans="1:16" s="42" customFormat="1" ht="26.25" customHeight="1">
      <c r="A58" s="14">
        <v>1</v>
      </c>
      <c r="B58" s="43" t="s">
        <v>47</v>
      </c>
      <c r="C58" s="11">
        <v>4.1</v>
      </c>
      <c r="D58" s="12" t="s">
        <v>11</v>
      </c>
      <c r="E58" s="11">
        <v>65</v>
      </c>
      <c r="F58" s="12">
        <f>E58*C58</f>
        <v>266.5</v>
      </c>
      <c r="G58" s="11">
        <v>25</v>
      </c>
      <c r="H58" s="45">
        <f>G58*C58</f>
        <v>102.49999999999999</v>
      </c>
      <c r="I58" s="13" t="s">
        <v>78</v>
      </c>
      <c r="J58" s="40"/>
      <c r="K58" s="41"/>
      <c r="L58" s="41"/>
      <c r="M58" s="41"/>
      <c r="N58" s="41"/>
      <c r="O58" s="41"/>
      <c r="P58" s="41"/>
    </row>
    <row r="59" spans="1:16" s="42" customFormat="1" ht="27" customHeight="1">
      <c r="A59" s="14">
        <v>2</v>
      </c>
      <c r="B59" s="43" t="s">
        <v>63</v>
      </c>
      <c r="C59" s="11">
        <v>21</v>
      </c>
      <c r="D59" s="12" t="s">
        <v>11</v>
      </c>
      <c r="E59" s="11">
        <v>5</v>
      </c>
      <c r="F59" s="12">
        <f>E59*C59</f>
        <v>105</v>
      </c>
      <c r="G59" s="11">
        <v>8</v>
      </c>
      <c r="H59" s="45">
        <f>G59*C59</f>
        <v>168</v>
      </c>
      <c r="I59" s="13" t="s">
        <v>87</v>
      </c>
      <c r="J59" s="40"/>
      <c r="K59" s="41"/>
      <c r="L59" s="41"/>
      <c r="M59" s="41"/>
      <c r="N59" s="41"/>
      <c r="O59" s="41"/>
      <c r="P59" s="41"/>
    </row>
    <row r="60" spans="1:16" s="52" customFormat="1" ht="36.75" customHeight="1">
      <c r="A60" s="53">
        <v>3</v>
      </c>
      <c r="B60" s="54" t="s">
        <v>68</v>
      </c>
      <c r="C60" s="55">
        <v>21</v>
      </c>
      <c r="D60" s="12" t="s">
        <v>11</v>
      </c>
      <c r="E60" s="53">
        <v>10</v>
      </c>
      <c r="F60" s="53">
        <f>C60*E60</f>
        <v>210</v>
      </c>
      <c r="G60" s="53">
        <v>25</v>
      </c>
      <c r="H60" s="55">
        <f>G60*C60</f>
        <v>525</v>
      </c>
      <c r="I60" s="13" t="s">
        <v>72</v>
      </c>
      <c r="J60" s="50"/>
      <c r="K60" s="51"/>
      <c r="L60" s="51"/>
      <c r="M60" s="51"/>
      <c r="N60" s="51"/>
      <c r="O60" s="51"/>
      <c r="P60" s="51"/>
    </row>
    <row r="61" spans="1:9" ht="35.25" customHeight="1">
      <c r="A61" s="14">
        <v>4</v>
      </c>
      <c r="B61" s="43" t="s">
        <v>41</v>
      </c>
      <c r="C61" s="11">
        <v>3.9</v>
      </c>
      <c r="D61" s="12" t="s">
        <v>33</v>
      </c>
      <c r="E61" s="11">
        <v>10</v>
      </c>
      <c r="F61" s="12">
        <f>C61*E61</f>
        <v>39</v>
      </c>
      <c r="G61" s="11">
        <v>25</v>
      </c>
      <c r="H61" s="45">
        <f>G61*C61</f>
        <v>97.5</v>
      </c>
      <c r="I61" s="13" t="s">
        <v>72</v>
      </c>
    </row>
    <row r="62" spans="1:9" ht="36" customHeight="1">
      <c r="A62" s="14">
        <v>5</v>
      </c>
      <c r="B62" s="43" t="s">
        <v>92</v>
      </c>
      <c r="C62" s="11">
        <v>13.9</v>
      </c>
      <c r="D62" s="12" t="s">
        <v>33</v>
      </c>
      <c r="E62" s="11">
        <v>35</v>
      </c>
      <c r="F62" s="12">
        <f>C62*E62</f>
        <v>486.5</v>
      </c>
      <c r="G62" s="11">
        <v>30</v>
      </c>
      <c r="H62" s="45">
        <f>G62*C62</f>
        <v>417</v>
      </c>
      <c r="I62" s="13" t="s">
        <v>81</v>
      </c>
    </row>
    <row r="63" spans="1:9" ht="31.5" customHeight="1">
      <c r="A63" s="14">
        <v>6</v>
      </c>
      <c r="B63" s="43" t="s">
        <v>69</v>
      </c>
      <c r="C63" s="11">
        <v>1</v>
      </c>
      <c r="D63" s="12" t="s">
        <v>83</v>
      </c>
      <c r="E63" s="11">
        <v>85</v>
      </c>
      <c r="F63" s="14">
        <f>SUM(C63*E63)</f>
        <v>85</v>
      </c>
      <c r="G63" s="11">
        <v>95</v>
      </c>
      <c r="H63" s="12">
        <f>C63*G63</f>
        <v>95</v>
      </c>
      <c r="I63" s="13" t="s">
        <v>84</v>
      </c>
    </row>
    <row r="64" spans="1:9" ht="27.75" customHeight="1">
      <c r="A64" s="14">
        <v>7</v>
      </c>
      <c r="B64" s="43" t="s">
        <v>59</v>
      </c>
      <c r="C64" s="11">
        <v>1</v>
      </c>
      <c r="D64" s="12" t="s">
        <v>80</v>
      </c>
      <c r="E64" s="11">
        <v>35</v>
      </c>
      <c r="F64" s="14">
        <f>SUM(C64*E64)</f>
        <v>35</v>
      </c>
      <c r="G64" s="11">
        <v>15</v>
      </c>
      <c r="H64" s="12">
        <f>C64*G64</f>
        <v>15</v>
      </c>
      <c r="I64" s="13" t="s">
        <v>82</v>
      </c>
    </row>
    <row r="65" spans="1:16" s="42" customFormat="1" ht="27.75" customHeight="1">
      <c r="A65" s="14">
        <v>8</v>
      </c>
      <c r="B65" s="44" t="s">
        <v>108</v>
      </c>
      <c r="C65" s="11">
        <v>1</v>
      </c>
      <c r="D65" s="12" t="s">
        <v>46</v>
      </c>
      <c r="E65" s="12">
        <v>580</v>
      </c>
      <c r="F65" s="14">
        <v>580</v>
      </c>
      <c r="G65" s="12">
        <v>400</v>
      </c>
      <c r="H65" s="12">
        <f>C65*G65</f>
        <v>400</v>
      </c>
      <c r="I65" s="13" t="s">
        <v>86</v>
      </c>
      <c r="J65" s="40"/>
      <c r="K65" s="41"/>
      <c r="L65" s="41"/>
      <c r="M65" s="41"/>
      <c r="N65" s="41"/>
      <c r="O65" s="41"/>
      <c r="P65" s="41"/>
    </row>
    <row r="66" spans="1:11" ht="24" customHeight="1">
      <c r="A66" s="38"/>
      <c r="B66" s="11" t="s">
        <v>30</v>
      </c>
      <c r="C66" s="11"/>
      <c r="D66" s="12"/>
      <c r="E66" s="11"/>
      <c r="F66" s="47">
        <f>SUM(F58:F65)</f>
        <v>1807</v>
      </c>
      <c r="G66" s="47"/>
      <c r="H66" s="47">
        <f>SUM(H58:H65)</f>
        <v>1820</v>
      </c>
      <c r="I66" s="49"/>
      <c r="K66" s="48"/>
    </row>
    <row r="67" spans="1:9" ht="24" customHeight="1">
      <c r="A67" s="33" t="s">
        <v>51</v>
      </c>
      <c r="B67" s="34" t="s">
        <v>70</v>
      </c>
      <c r="C67" s="10"/>
      <c r="D67" s="10"/>
      <c r="E67" s="35"/>
      <c r="F67" s="35"/>
      <c r="G67" s="10"/>
      <c r="H67" s="35"/>
      <c r="I67" s="37"/>
    </row>
    <row r="68" spans="1:16" s="42" customFormat="1" ht="30.75" customHeight="1">
      <c r="A68" s="14">
        <v>1</v>
      </c>
      <c r="B68" s="43" t="s">
        <v>40</v>
      </c>
      <c r="C68" s="46">
        <v>5.9</v>
      </c>
      <c r="D68" s="12" t="s">
        <v>11</v>
      </c>
      <c r="E68" s="11">
        <v>15</v>
      </c>
      <c r="F68" s="12">
        <f>E68*C68</f>
        <v>88.5</v>
      </c>
      <c r="G68" s="11">
        <v>12</v>
      </c>
      <c r="H68" s="45">
        <f>G68*C68</f>
        <v>70.80000000000001</v>
      </c>
      <c r="I68" s="13" t="s">
        <v>71</v>
      </c>
      <c r="J68" s="40"/>
      <c r="K68" s="41"/>
      <c r="L68" s="41"/>
      <c r="M68" s="41"/>
      <c r="N68" s="41"/>
      <c r="O68" s="41"/>
      <c r="P68" s="41"/>
    </row>
    <row r="69" spans="1:16" s="42" customFormat="1" ht="26.25" customHeight="1">
      <c r="A69" s="14">
        <v>2</v>
      </c>
      <c r="B69" s="43" t="s">
        <v>113</v>
      </c>
      <c r="C69" s="11">
        <v>9.1</v>
      </c>
      <c r="D69" s="12" t="s">
        <v>37</v>
      </c>
      <c r="E69" s="11">
        <v>3</v>
      </c>
      <c r="F69" s="12">
        <f>E69*C69</f>
        <v>27.299999999999997</v>
      </c>
      <c r="G69" s="11">
        <v>5</v>
      </c>
      <c r="H69" s="45">
        <f>G69*C69</f>
        <v>45.5</v>
      </c>
      <c r="I69" s="13" t="s">
        <v>45</v>
      </c>
      <c r="J69" s="40"/>
      <c r="K69" s="41"/>
      <c r="L69" s="41"/>
      <c r="M69" s="41"/>
      <c r="N69" s="41"/>
      <c r="O69" s="41"/>
      <c r="P69" s="41"/>
    </row>
    <row r="70" spans="1:16" s="52" customFormat="1" ht="26.25" customHeight="1">
      <c r="A70" s="53">
        <v>3</v>
      </c>
      <c r="B70" s="54" t="s">
        <v>43</v>
      </c>
      <c r="C70" s="55">
        <v>11.4</v>
      </c>
      <c r="D70" s="12" t="s">
        <v>11</v>
      </c>
      <c r="E70" s="53">
        <v>15</v>
      </c>
      <c r="F70" s="53">
        <f>C70*E70</f>
        <v>171</v>
      </c>
      <c r="G70" s="53">
        <v>12</v>
      </c>
      <c r="H70" s="55">
        <f>G70*C70</f>
        <v>136.8</v>
      </c>
      <c r="I70" s="13" t="s">
        <v>71</v>
      </c>
      <c r="J70" s="50"/>
      <c r="K70" s="51"/>
      <c r="L70" s="51"/>
      <c r="M70" s="51"/>
      <c r="N70" s="51"/>
      <c r="O70" s="51"/>
      <c r="P70" s="51"/>
    </row>
    <row r="71" spans="1:16" s="52" customFormat="1" ht="26.25" customHeight="1">
      <c r="A71" s="53">
        <v>4</v>
      </c>
      <c r="B71" s="54" t="s">
        <v>54</v>
      </c>
      <c r="C71" s="55">
        <v>4.9</v>
      </c>
      <c r="D71" s="53" t="s">
        <v>37</v>
      </c>
      <c r="E71" s="53">
        <v>2</v>
      </c>
      <c r="F71" s="53">
        <f>C71*E71</f>
        <v>9.8</v>
      </c>
      <c r="G71" s="53">
        <v>8</v>
      </c>
      <c r="H71" s="55">
        <f>G71*C71</f>
        <v>39.2</v>
      </c>
      <c r="I71" s="13" t="s">
        <v>73</v>
      </c>
      <c r="J71" s="50"/>
      <c r="K71" s="51"/>
      <c r="L71" s="51"/>
      <c r="M71" s="51"/>
      <c r="N71" s="51"/>
      <c r="O71" s="51"/>
      <c r="P71" s="51"/>
    </row>
    <row r="72" spans="1:9" ht="35.25" customHeight="1">
      <c r="A72" s="14">
        <v>5</v>
      </c>
      <c r="B72" s="43" t="s">
        <v>41</v>
      </c>
      <c r="C72" s="11">
        <v>5.9</v>
      </c>
      <c r="D72" s="12" t="s">
        <v>33</v>
      </c>
      <c r="E72" s="11">
        <v>10</v>
      </c>
      <c r="F72" s="12">
        <f>C72*E72</f>
        <v>59</v>
      </c>
      <c r="G72" s="11">
        <v>25</v>
      </c>
      <c r="H72" s="45">
        <f>G72*C72</f>
        <v>147.5</v>
      </c>
      <c r="I72" s="13" t="s">
        <v>72</v>
      </c>
    </row>
    <row r="73" spans="1:11" ht="23.25" customHeight="1">
      <c r="A73" s="38"/>
      <c r="B73" s="11" t="s">
        <v>30</v>
      </c>
      <c r="C73" s="11"/>
      <c r="D73" s="12"/>
      <c r="E73" s="11"/>
      <c r="F73" s="47">
        <f>SUM(F68:F72)</f>
        <v>355.6</v>
      </c>
      <c r="G73" s="47"/>
      <c r="H73" s="47">
        <f>SUM(H68:H72)</f>
        <v>439.8</v>
      </c>
      <c r="I73" s="49"/>
      <c r="K73" s="48"/>
    </row>
    <row r="74" spans="1:11" ht="22.5" customHeight="1">
      <c r="A74" s="38"/>
      <c r="B74" s="11" t="s">
        <v>44</v>
      </c>
      <c r="C74" s="11"/>
      <c r="D74" s="12"/>
      <c r="E74" s="11"/>
      <c r="F74" s="47">
        <f>F56+F46+F32+F26+F15+F73+F66</f>
        <v>11978.1</v>
      </c>
      <c r="G74" s="47"/>
      <c r="H74" s="47">
        <f>H73+H66+H56+H46+H32+H26+H15</f>
        <v>10488.3</v>
      </c>
      <c r="I74" s="49">
        <f>H74+F74</f>
        <v>22466.4</v>
      </c>
      <c r="K74" s="48"/>
    </row>
    <row r="75" spans="1:9" ht="21.75" customHeight="1">
      <c r="A75" s="16" t="s">
        <v>116</v>
      </c>
      <c r="B75" s="17"/>
      <c r="C75" s="18"/>
      <c r="D75" s="18"/>
      <c r="E75" s="19"/>
      <c r="F75" s="19"/>
      <c r="G75" s="18"/>
      <c r="H75" s="19"/>
      <c r="I75" s="20"/>
    </row>
    <row r="76" spans="1:9" ht="21.75" customHeight="1">
      <c r="A76" s="14">
        <v>1</v>
      </c>
      <c r="B76" s="15" t="s">
        <v>12</v>
      </c>
      <c r="C76" s="14">
        <v>1</v>
      </c>
      <c r="D76" s="14" t="s">
        <v>13</v>
      </c>
      <c r="E76" s="14">
        <v>0</v>
      </c>
      <c r="F76" s="12">
        <f>E76*C76</f>
        <v>0</v>
      </c>
      <c r="G76" s="14">
        <v>880</v>
      </c>
      <c r="H76" s="12">
        <f>G76*C76</f>
        <v>880</v>
      </c>
      <c r="I76" s="36" t="s">
        <v>14</v>
      </c>
    </row>
    <row r="77" spans="1:9" ht="21.75" customHeight="1">
      <c r="A77" s="14">
        <v>2</v>
      </c>
      <c r="B77" s="15" t="s">
        <v>15</v>
      </c>
      <c r="C77" s="14">
        <v>1</v>
      </c>
      <c r="D77" s="14" t="s">
        <v>13</v>
      </c>
      <c r="E77" s="14">
        <v>0</v>
      </c>
      <c r="F77" s="12">
        <f>E77*C77</f>
        <v>0</v>
      </c>
      <c r="G77" s="14">
        <v>680</v>
      </c>
      <c r="H77" s="12">
        <f>G77*C77</f>
        <v>680</v>
      </c>
      <c r="I77" s="24" t="s">
        <v>16</v>
      </c>
    </row>
    <row r="78" spans="1:9" ht="21.75" customHeight="1">
      <c r="A78" s="14">
        <v>3</v>
      </c>
      <c r="B78" s="15" t="s">
        <v>17</v>
      </c>
      <c r="C78" s="14">
        <v>1</v>
      </c>
      <c r="D78" s="14" t="s">
        <v>13</v>
      </c>
      <c r="E78" s="14">
        <v>0</v>
      </c>
      <c r="F78" s="12">
        <v>0</v>
      </c>
      <c r="G78" s="14">
        <v>380</v>
      </c>
      <c r="H78" s="12">
        <f>G78*C78</f>
        <v>380</v>
      </c>
      <c r="I78" s="24" t="s">
        <v>18</v>
      </c>
    </row>
    <row r="79" spans="1:9" ht="21.75" customHeight="1">
      <c r="A79" s="23" t="s">
        <v>117</v>
      </c>
      <c r="B79" s="27" t="s">
        <v>19</v>
      </c>
      <c r="C79" s="60" t="s">
        <v>31</v>
      </c>
      <c r="D79" s="61"/>
      <c r="E79" s="62"/>
      <c r="F79" s="57">
        <f>I74*8%+178</f>
        <v>1975.3120000000001</v>
      </c>
      <c r="G79" s="58"/>
      <c r="H79" s="59"/>
      <c r="I79" s="25" t="s">
        <v>114</v>
      </c>
    </row>
    <row r="80" spans="1:9" ht="21.75" customHeight="1">
      <c r="A80" s="23" t="s">
        <v>118</v>
      </c>
      <c r="B80" s="27" t="s">
        <v>34</v>
      </c>
      <c r="C80" s="60" t="s">
        <v>32</v>
      </c>
      <c r="D80" s="61"/>
      <c r="E80" s="62"/>
      <c r="F80" s="57">
        <f>I74*17%</f>
        <v>3819.2880000000005</v>
      </c>
      <c r="G80" s="58"/>
      <c r="H80" s="59"/>
      <c r="I80" s="15" t="s">
        <v>29</v>
      </c>
    </row>
    <row r="81" spans="1:9" ht="21.75" customHeight="1">
      <c r="A81" s="26"/>
      <c r="B81" s="27"/>
      <c r="C81" s="66" t="s">
        <v>36</v>
      </c>
      <c r="D81" s="73"/>
      <c r="E81" s="74"/>
      <c r="F81" s="75">
        <f>F80+F79+H78+H77+H76+H74+F74</f>
        <v>30201</v>
      </c>
      <c r="G81" s="76"/>
      <c r="H81" s="77"/>
      <c r="I81" s="22" t="s">
        <v>35</v>
      </c>
    </row>
    <row r="82" spans="1:9" ht="21.75" customHeight="1">
      <c r="A82" s="26"/>
      <c r="B82" s="66" t="s">
        <v>90</v>
      </c>
      <c r="C82" s="67"/>
      <c r="D82" s="67"/>
      <c r="E82" s="67"/>
      <c r="F82" s="67"/>
      <c r="G82" s="67"/>
      <c r="H82" s="68"/>
      <c r="I82" s="22"/>
    </row>
    <row r="83" spans="1:9" ht="14.25">
      <c r="A83" s="28" t="s">
        <v>20</v>
      </c>
      <c r="B83" s="29"/>
      <c r="C83" s="28"/>
      <c r="D83" s="28"/>
      <c r="E83" s="21"/>
      <c r="F83" s="21"/>
      <c r="G83" s="30"/>
      <c r="H83" s="21"/>
      <c r="I83" s="8" t="s">
        <v>115</v>
      </c>
    </row>
    <row r="84" spans="1:9" ht="14.25">
      <c r="A84" s="31" t="s">
        <v>21</v>
      </c>
      <c r="B84" s="85" t="s">
        <v>22</v>
      </c>
      <c r="C84" s="82"/>
      <c r="D84" s="82"/>
      <c r="E84" s="82"/>
      <c r="F84" s="82"/>
      <c r="G84" s="82"/>
      <c r="H84" s="82"/>
      <c r="I84" s="82"/>
    </row>
    <row r="85" spans="1:9" ht="14.25">
      <c r="A85" s="31" t="s">
        <v>21</v>
      </c>
      <c r="B85" s="82" t="s">
        <v>23</v>
      </c>
      <c r="C85" s="82"/>
      <c r="D85" s="82"/>
      <c r="E85" s="82"/>
      <c r="F85" s="82"/>
      <c r="G85" s="82"/>
      <c r="H85" s="82"/>
      <c r="I85" s="82"/>
    </row>
    <row r="86" spans="1:9" ht="14.25">
      <c r="A86" s="31" t="s">
        <v>21</v>
      </c>
      <c r="B86" s="82" t="s">
        <v>24</v>
      </c>
      <c r="C86" s="82"/>
      <c r="D86" s="82"/>
      <c r="E86" s="82"/>
      <c r="F86" s="82"/>
      <c r="G86" s="82"/>
      <c r="H86" s="82"/>
      <c r="I86" s="82"/>
    </row>
    <row r="87" spans="1:9" ht="14.25">
      <c r="A87" s="32" t="s">
        <v>21</v>
      </c>
      <c r="B87" s="86" t="s">
        <v>25</v>
      </c>
      <c r="C87" s="86"/>
      <c r="D87" s="86"/>
      <c r="E87" s="86"/>
      <c r="F87" s="86"/>
      <c r="G87" s="86"/>
      <c r="H87" s="86"/>
      <c r="I87" s="86"/>
    </row>
    <row r="88" spans="1:9" ht="14.25">
      <c r="A88" s="32" t="s">
        <v>21</v>
      </c>
      <c r="B88" s="86" t="s">
        <v>26</v>
      </c>
      <c r="C88" s="86"/>
      <c r="D88" s="86"/>
      <c r="E88" s="86"/>
      <c r="F88" s="86"/>
      <c r="G88" s="86"/>
      <c r="H88" s="86"/>
      <c r="I88" s="86"/>
    </row>
    <row r="90" spans="2:9" ht="14.25">
      <c r="B90" s="69" t="s">
        <v>27</v>
      </c>
      <c r="C90" s="69"/>
      <c r="I90" s="2" t="s">
        <v>28</v>
      </c>
    </row>
    <row r="91" ht="14.25">
      <c r="B91" s="1"/>
    </row>
    <row r="92" spans="2:9" ht="14.25">
      <c r="B92" s="69" t="s">
        <v>88</v>
      </c>
      <c r="C92" s="69"/>
      <c r="D92" s="69"/>
      <c r="I92" s="2" t="s">
        <v>89</v>
      </c>
    </row>
    <row r="93" spans="1:7" ht="14.25">
      <c r="A93" s="69" t="s">
        <v>38</v>
      </c>
      <c r="B93" s="69"/>
      <c r="C93" s="69"/>
      <c r="D93" s="69"/>
      <c r="E93" s="69"/>
      <c r="F93" s="69"/>
      <c r="G93" s="69"/>
    </row>
  </sheetData>
  <sheetProtection/>
  <mergeCells count="29">
    <mergeCell ref="B88:I88"/>
    <mergeCell ref="B92:D92"/>
    <mergeCell ref="B90:C90"/>
    <mergeCell ref="B86:I86"/>
    <mergeCell ref="B87:I87"/>
    <mergeCell ref="A1:I1"/>
    <mergeCell ref="A5:A6"/>
    <mergeCell ref="B5:B6"/>
    <mergeCell ref="B85:I85"/>
    <mergeCell ref="B2:I2"/>
    <mergeCell ref="C5:C6"/>
    <mergeCell ref="D5:D6"/>
    <mergeCell ref="E5:F5"/>
    <mergeCell ref="G5:H5"/>
    <mergeCell ref="I5:I6"/>
    <mergeCell ref="B82:H82"/>
    <mergeCell ref="A93:G93"/>
    <mergeCell ref="A7:C7"/>
    <mergeCell ref="A16:I16"/>
    <mergeCell ref="A33:I33"/>
    <mergeCell ref="C81:E81"/>
    <mergeCell ref="F81:H81"/>
    <mergeCell ref="C79:E79"/>
    <mergeCell ref="B84:I84"/>
    <mergeCell ref="F80:H80"/>
    <mergeCell ref="F79:H79"/>
    <mergeCell ref="C80:E80"/>
    <mergeCell ref="A4:I4"/>
    <mergeCell ref="A3:I3"/>
  </mergeCells>
  <printOptions/>
  <pageMargins left="0.7479166666666667" right="0.7479166666666667" top="0.9840277777777778" bottom="0.9840277777777778" header="0.5118055555555556" footer="0.5118055555555556"/>
  <pageSetup horizontalDpi="360" verticalDpi="36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2011-10-21T05:40:57Z</cp:lastPrinted>
  <dcterms:created xsi:type="dcterms:W3CDTF">2006-09-24T05:52:42Z</dcterms:created>
  <dcterms:modified xsi:type="dcterms:W3CDTF">2011-10-30T06:53:30Z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