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431" windowWidth="7695" windowHeight="7995" activeTab="0"/>
  </bookViews>
  <sheets>
    <sheet name="方案" sheetId="1" r:id="rId1"/>
  </sheets>
  <definedNames>
    <definedName name="_xlnm.Print_Area" localSheetId="0">'方案'!$A$1:$I$122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<sst xmlns="http://schemas.openxmlformats.org/spreadsheetml/2006/main" count="308" uniqueCount="127">
  <si>
    <t>北京齐家盛装饰装潢有限公司工程报价单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</si>
  <si>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</si>
  <si>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</si>
  <si>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</si>
  <si>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</si>
  <si>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</si>
  <si>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</si>
  <si>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</si>
  <si>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</si>
  <si>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</si>
  <si>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</si>
  <si>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材料搬运费</t>
  </si>
  <si>
    <t>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</si>
  <si>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</si>
  <si>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</si>
  <si>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</si>
  <si>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</si>
  <si>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</si>
  <si>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管理费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</si>
  <si>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</si>
  <si>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</si>
  <si>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</si>
  <si>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</si>
  <si>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</si>
  <si>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</si>
  <si>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</si>
  <si>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</si>
  <si>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</si>
  <si>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>直接化管理，是公司付出人力成本之后取得的费用</t>
  </si>
  <si>
    <t>小计</t>
  </si>
  <si>
    <t>小计*8%</t>
  </si>
  <si>
    <t>小计*17%</t>
  </si>
  <si>
    <t>㎡</t>
  </si>
  <si>
    <t>毛利润</t>
  </si>
  <si>
    <t>此报价不含税金。</t>
  </si>
  <si>
    <t>合计</t>
  </si>
  <si>
    <t>m</t>
  </si>
  <si>
    <t>主材部分参考价</t>
  </si>
  <si>
    <t>墙面贴砖</t>
  </si>
  <si>
    <t>铝扣板吊顶</t>
  </si>
  <si>
    <t>顶面刮腻子及刷漆</t>
  </si>
  <si>
    <t>地面贴砖</t>
  </si>
  <si>
    <t>墙面刮腻子及刷漆</t>
  </si>
  <si>
    <t>基础合计</t>
  </si>
  <si>
    <t>樘</t>
  </si>
  <si>
    <t>门及套</t>
  </si>
  <si>
    <t>七、</t>
  </si>
  <si>
    <t>八、</t>
  </si>
  <si>
    <t>九、</t>
  </si>
  <si>
    <t>卫生间</t>
  </si>
  <si>
    <t>十、</t>
  </si>
  <si>
    <t>批刮美巢易刮平腻子二至三遍，打磨平整。刷立邦金装五合一底漆一遍，面漆二遍。</t>
  </si>
  <si>
    <t>此报价含电路（每个房间一个五孔插座、一个空调插座及灯线）</t>
  </si>
  <si>
    <t>一、客厅</t>
  </si>
  <si>
    <t>墙面刮腻子刷漆</t>
  </si>
  <si>
    <t>顶面刮腻子刷漆</t>
  </si>
  <si>
    <t>踢脚线</t>
  </si>
  <si>
    <t>门及套</t>
  </si>
  <si>
    <t>过门石</t>
  </si>
  <si>
    <t>二、餐厅</t>
  </si>
  <si>
    <t>踢脚线</t>
  </si>
  <si>
    <t>三、厨房</t>
  </si>
  <si>
    <t>墙面铺砖</t>
  </si>
  <si>
    <t>地面铺砖</t>
  </si>
  <si>
    <t>地面防水</t>
  </si>
  <si>
    <t>墙面防水</t>
  </si>
  <si>
    <t>包窗套</t>
  </si>
  <si>
    <t>地面贴砖</t>
  </si>
  <si>
    <t>墙地面防水</t>
  </si>
  <si>
    <t>五、</t>
  </si>
  <si>
    <t>卫生间干燥区</t>
  </si>
  <si>
    <t>六、</t>
  </si>
  <si>
    <t>主卧</t>
  </si>
  <si>
    <t>墙面刮腻子刷漆</t>
  </si>
  <si>
    <t>顶面刮腻子刷漆</t>
  </si>
  <si>
    <t>踢脚线</t>
  </si>
  <si>
    <t>地面铺砖</t>
  </si>
  <si>
    <t>地面防水</t>
  </si>
  <si>
    <t>门及套</t>
  </si>
  <si>
    <t>书房</t>
  </si>
  <si>
    <t>包窗套</t>
  </si>
  <si>
    <t>次卧</t>
  </si>
  <si>
    <t>顶面刮腻子及刷漆</t>
  </si>
  <si>
    <t>金线米黄窗台面</t>
  </si>
  <si>
    <t>金线米黄窗台面</t>
  </si>
  <si>
    <t>走道</t>
  </si>
  <si>
    <t>阳台</t>
  </si>
  <si>
    <t>四、公卫</t>
  </si>
  <si>
    <t>1、地面清理，涂刷东方雨虹JSA101聚合物防水涂料3遍。如需找平，按找平费用另计。墙面上返300mm，4、按实际涂刷面积计算工程量</t>
  </si>
  <si>
    <t>1、地面清理，涂刷东方雨虹JSA101聚合物防水涂料3遍。如需找平，按找平费用另计。墙面上返300mm，4、按实际涂刷面积计算工程量</t>
  </si>
  <si>
    <t>丰镇黑大理石（20公分以内，含磨边），20-40公分按两块计算，以此类推。1平米以上按面积计算。</t>
  </si>
  <si>
    <t>轻钢龙骨做骨架,外封铝扣板.（面积含材料损耗）普通型</t>
  </si>
  <si>
    <t>实木复合型材，含油漆，油漆着色另计。</t>
  </si>
  <si>
    <t>轻钢龙骨、龙牌或泰三石膏板，石膏板拼接处留缝 3-8mm块粘粉或石膏粉田缝，牛皮纸或绷带粘缝处理。自攻钉刷防漆 （本价格指不小于10 平米的平面吊顶）每部位小于10平方米的，根据报价总纲成本核算，按项计算。</t>
  </si>
  <si>
    <t>铝镁合金（含普通五金、玻璃）</t>
  </si>
  <si>
    <t>铝镁合金门</t>
  </si>
  <si>
    <t>小计</t>
  </si>
  <si>
    <t>金线米黄大理石台面（20公分以内，含磨边），20-40公分按两块计算，以此类推。1平米以上按面积计算。</t>
  </si>
  <si>
    <t>樘</t>
  </si>
  <si>
    <t>块</t>
  </si>
  <si>
    <t>铝镁合金门</t>
  </si>
  <si>
    <t>块</t>
  </si>
  <si>
    <t>小计</t>
  </si>
  <si>
    <t>顶面刮腻子刷漆</t>
  </si>
  <si>
    <t>十一、非利润代收费项目</t>
  </si>
  <si>
    <t>十二</t>
  </si>
  <si>
    <t>十三</t>
  </si>
  <si>
    <t>160.35*30*8%=384.84(含砖的管理费）</t>
  </si>
  <si>
    <t>预算员： 柯晓娟         审核员：</t>
  </si>
  <si>
    <t xml:space="preserve">业主：王小姐                        电话：  </t>
  </si>
  <si>
    <t>水泥沙浆抹灰.</t>
  </si>
  <si>
    <t>水泥沙浆抹灰.</t>
  </si>
  <si>
    <t>墙面拉毛</t>
  </si>
  <si>
    <t>墙面拉毛</t>
  </si>
  <si>
    <t>地面拼花</t>
  </si>
  <si>
    <t>石膏造型吊顶</t>
  </si>
  <si>
    <t>轻钢龙骨、龙牌或泰三石膏板，石膏板拼接处留缝 3-8mm块粘粉或石膏粉填充，牛皮纸或绷带粘缝处理。自攻钉刷防漆 。特殊造型和面积少于20平米的，根据报价总纲成本核算，按项计算。</t>
  </si>
  <si>
    <t xml:space="preserve">                                                                        工程地址：天通北苑
</t>
  </si>
  <si>
    <t>32.5硅酸盐水泥（钻牌、华新、海螺）、中砂水泥沙浆铺贴。规格≥200mm普通墙砖，不含找平、拉毛、及墙面处理。(不含主材、勾缝剂)</t>
  </si>
  <si>
    <t>32.5硅酸盐水泥（钻牌、华新、海螺）、中砂水泥沙浆铺贴。规格≥200mm地砖，水泥砂浆厚度≤40mm,不含找平、拉毛、及墙面处理。(不含主材、勾缝剂)</t>
  </si>
  <si>
    <t>32.5硅酸盐水泥钻牌、中砂水泥沙浆铺贴。不含找平、拉毛、及墙面处理。(不含主材、勾缝剂)</t>
  </si>
  <si>
    <t xml:space="preserve"> 实木复合烤漆门。（不含五金件）</t>
  </si>
  <si>
    <t>32.5硅酸盐水泥（钻牌、华新、海螺）中砂水泥沙浆铺贴。水泥砂浆厚度≤30mm，不含找平、拉毛及地面处理。(不含主材、勾缝剂),单项图案，按项计价。</t>
  </si>
  <si>
    <t>32.5硅酸盐水泥钻牌、中砂水泥沙浆铺贴。不含找平、拉毛、及墙面处理。(不含主材、勾缝剂)</t>
  </si>
  <si>
    <t>石膏板吊平顶</t>
  </si>
  <si>
    <t xml:space="preserve">          2011年  9 月   日</t>
  </si>
  <si>
    <t xml:space="preserve">        2011年 9  月   日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</si>
</sst>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4"/>
      <name val="宋体"/>
      <family val="0"/>
    </font>
    <font>
      <sz val="12"/>
      <color indexed="14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3"/>
      <name val="宋体"/>
      <family val="0"/>
    </font>
    <font>
      <sz val="12"/>
      <color indexed="1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horizontal="left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7" fontId="6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10" fillId="16" borderId="14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 wrapText="1"/>
    </xf>
    <xf numFmtId="0" fontId="14" fillId="2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192" fontId="10" fillId="16" borderId="12" xfId="0" applyNumberFormat="1" applyFont="1" applyFill="1" applyBorder="1" applyAlignment="1">
      <alignment horizontal="center" vertical="center"/>
    </xf>
    <xf numFmtId="192" fontId="0" fillId="24" borderId="0" xfId="0" applyNumberFormat="1" applyFill="1" applyAlignment="1">
      <alignment vertical="center"/>
    </xf>
    <xf numFmtId="192" fontId="6" fillId="0" borderId="10" xfId="0" applyNumberFormat="1" applyFont="1" applyFill="1" applyBorder="1" applyAlignment="1">
      <alignment horizontal="left" vertical="center" wrapText="1"/>
    </xf>
    <xf numFmtId="0" fontId="3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19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 wrapText="1"/>
    </xf>
    <xf numFmtId="192" fontId="7" fillId="16" borderId="0" xfId="0" applyNumberFormat="1" applyFont="1" applyFill="1" applyBorder="1" applyAlignment="1">
      <alignment vertical="center"/>
    </xf>
    <xf numFmtId="0" fontId="6" fillId="24" borderId="17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24" borderId="10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10" fillId="16" borderId="12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10" fillId="16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9" fontId="7" fillId="24" borderId="11" xfId="0" applyNumberFormat="1" applyFont="1" applyFill="1" applyBorder="1" applyAlignment="1">
      <alignment horizontal="center" vertical="center"/>
    </xf>
    <xf numFmtId="9" fontId="7" fillId="24" borderId="12" xfId="0" applyNumberFormat="1" applyFont="1" applyFill="1" applyBorder="1" applyAlignment="1">
      <alignment horizontal="center" vertical="center"/>
    </xf>
    <xf numFmtId="9" fontId="7" fillId="24" borderId="13" xfId="0" applyNumberFormat="1" applyFont="1" applyFill="1" applyBorder="1" applyAlignment="1">
      <alignment horizontal="center" vertical="center"/>
    </xf>
    <xf numFmtId="187" fontId="10" fillId="25" borderId="11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9" fontId="6" fillId="24" borderId="11" xfId="0" applyNumberFormat="1" applyFont="1" applyFill="1" applyBorder="1" applyAlignment="1">
      <alignment horizontal="center" vertical="center"/>
    </xf>
    <xf numFmtId="9" fontId="6" fillId="24" borderId="12" xfId="0" applyNumberFormat="1" applyFont="1" applyFill="1" applyBorder="1" applyAlignment="1">
      <alignment horizontal="center" vertical="center"/>
    </xf>
    <xf numFmtId="9" fontId="6" fillId="24" borderId="13" xfId="0" applyNumberFormat="1" applyFont="1" applyFill="1" applyBorder="1" applyAlignment="1">
      <alignment horizontal="center" vertical="center"/>
    </xf>
    <xf numFmtId="186" fontId="10" fillId="24" borderId="11" xfId="0" applyNumberFormat="1" applyFont="1" applyFill="1" applyBorder="1" applyAlignment="1">
      <alignment horizontal="center" vertical="center"/>
    </xf>
    <xf numFmtId="186" fontId="10" fillId="24" borderId="12" xfId="0" applyNumberFormat="1" applyFont="1" applyFill="1" applyBorder="1" applyAlignment="1">
      <alignment horizontal="center" vertical="center"/>
    </xf>
    <xf numFmtId="186" fontId="10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/>
    </xf>
    <xf numFmtId="0" fontId="9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100">
      <selection activeCell="I122" sqref="I122"/>
    </sheetView>
  </sheetViews>
  <sheetFormatPr defaultColWidth="9.00390625" defaultRowHeight="14.25"/>
  <cols>
    <col min="1" max="1" width="4.87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10.50390625" style="3" customWidth="1"/>
    <col min="7" max="7" width="7.125" style="4" customWidth="1"/>
    <col min="8" max="8" width="11.00390625" style="3" customWidth="1"/>
    <col min="9" max="9" width="38.625" style="2" customWidth="1"/>
    <col min="10" max="16384" width="9.00390625" style="5" customWidth="1"/>
  </cols>
  <sheetData>
    <row r="1" spans="1:9" ht="34.5" customHeight="1">
      <c r="A1" s="96" t="s">
        <v>0</v>
      </c>
      <c r="B1" s="88"/>
      <c r="C1" s="88"/>
      <c r="D1" s="88"/>
      <c r="E1" s="88"/>
      <c r="F1" s="88"/>
      <c r="G1" s="88"/>
      <c r="H1" s="88"/>
      <c r="I1" s="88"/>
    </row>
    <row r="2" spans="1:9" ht="20.25" customHeight="1">
      <c r="A2" s="9"/>
      <c r="B2" s="87" t="s">
        <v>1</v>
      </c>
      <c r="C2" s="88"/>
      <c r="D2" s="88"/>
      <c r="E2" s="88"/>
      <c r="F2" s="88"/>
      <c r="G2" s="88"/>
      <c r="H2" s="88"/>
      <c r="I2" s="88"/>
    </row>
    <row r="3" spans="1:9" s="6" customFormat="1" ht="24" customHeight="1">
      <c r="A3" s="92" t="s">
        <v>117</v>
      </c>
      <c r="B3" s="93"/>
      <c r="C3" s="93"/>
      <c r="D3" s="93"/>
      <c r="E3" s="93"/>
      <c r="F3" s="93"/>
      <c r="G3" s="93"/>
      <c r="H3" s="93"/>
      <c r="I3" s="93"/>
    </row>
    <row r="4" spans="1:9" s="6" customFormat="1" ht="20.25" customHeight="1">
      <c r="A4" s="91" t="s">
        <v>109</v>
      </c>
      <c r="B4" s="91"/>
      <c r="C4" s="91"/>
      <c r="D4" s="91"/>
      <c r="E4" s="91"/>
      <c r="F4" s="91"/>
      <c r="G4" s="91"/>
      <c r="H4" s="91"/>
      <c r="I4" s="91"/>
    </row>
    <row r="5" spans="1:9" s="7" customFormat="1" ht="19.5" customHeight="1">
      <c r="A5" s="97" t="s">
        <v>2</v>
      </c>
      <c r="B5" s="89" t="s">
        <v>3</v>
      </c>
      <c r="C5" s="89" t="s">
        <v>4</v>
      </c>
      <c r="D5" s="89" t="s">
        <v>5</v>
      </c>
      <c r="E5" s="90" t="s">
        <v>6</v>
      </c>
      <c r="F5" s="90"/>
      <c r="G5" s="90" t="s">
        <v>7</v>
      </c>
      <c r="H5" s="90"/>
      <c r="I5" s="89" t="s">
        <v>8</v>
      </c>
    </row>
    <row r="6" spans="1:9" ht="18.75" customHeight="1">
      <c r="A6" s="97"/>
      <c r="B6" s="89"/>
      <c r="C6" s="89"/>
      <c r="D6" s="89"/>
      <c r="E6" s="40" t="s">
        <v>9</v>
      </c>
      <c r="F6" s="40" t="s">
        <v>10</v>
      </c>
      <c r="G6" s="40" t="s">
        <v>9</v>
      </c>
      <c r="H6" s="40" t="s">
        <v>10</v>
      </c>
      <c r="I6" s="89"/>
    </row>
    <row r="7" spans="1:9" ht="19.5" customHeight="1">
      <c r="A7" s="69" t="s">
        <v>53</v>
      </c>
      <c r="B7" s="70"/>
      <c r="C7" s="70"/>
      <c r="D7" s="10"/>
      <c r="E7" s="36"/>
      <c r="F7" s="36"/>
      <c r="G7" s="10"/>
      <c r="H7" s="36"/>
      <c r="I7" s="38"/>
    </row>
    <row r="8" spans="1:9" ht="32.25" customHeight="1">
      <c r="A8" s="14">
        <v>1</v>
      </c>
      <c r="B8" s="44" t="s">
        <v>54</v>
      </c>
      <c r="C8" s="47">
        <v>25.22</v>
      </c>
      <c r="D8" s="12" t="s">
        <v>32</v>
      </c>
      <c r="E8" s="11">
        <v>11</v>
      </c>
      <c r="F8" s="46">
        <v>277.2</v>
      </c>
      <c r="G8" s="11">
        <v>12</v>
      </c>
      <c r="H8" s="46">
        <v>302.4</v>
      </c>
      <c r="I8" s="13" t="s">
        <v>51</v>
      </c>
    </row>
    <row r="9" spans="1:9" ht="28.5" customHeight="1">
      <c r="A9" s="14">
        <v>2</v>
      </c>
      <c r="B9" s="44" t="s">
        <v>55</v>
      </c>
      <c r="C9" s="11">
        <v>23.08</v>
      </c>
      <c r="D9" s="12" t="s">
        <v>32</v>
      </c>
      <c r="E9" s="11">
        <v>11</v>
      </c>
      <c r="F9" s="46">
        <f>E9*C9</f>
        <v>253.88</v>
      </c>
      <c r="G9" s="11">
        <v>12</v>
      </c>
      <c r="H9" s="12">
        <f>G9*C9</f>
        <v>276.96</v>
      </c>
      <c r="I9" s="13" t="s">
        <v>51</v>
      </c>
    </row>
    <row r="10" spans="1:9" ht="60" customHeight="1">
      <c r="A10" s="14">
        <v>3</v>
      </c>
      <c r="B10" s="44" t="s">
        <v>124</v>
      </c>
      <c r="C10" s="11">
        <v>23.08</v>
      </c>
      <c r="D10" s="12" t="s">
        <v>32</v>
      </c>
      <c r="E10" s="11">
        <v>30</v>
      </c>
      <c r="F10" s="46">
        <f>E10*C10</f>
        <v>692.4</v>
      </c>
      <c r="G10" s="11">
        <v>35</v>
      </c>
      <c r="H10" s="12">
        <f>G10*C10</f>
        <v>807.8</v>
      </c>
      <c r="I10" s="13" t="s">
        <v>93</v>
      </c>
    </row>
    <row r="11" spans="1:9" ht="36.75" customHeight="1">
      <c r="A11" s="14">
        <v>4</v>
      </c>
      <c r="B11" s="44" t="s">
        <v>76</v>
      </c>
      <c r="C11" s="11">
        <v>23.08</v>
      </c>
      <c r="D11" s="12" t="s">
        <v>32</v>
      </c>
      <c r="E11" s="11">
        <v>10</v>
      </c>
      <c r="F11" s="46">
        <f>E11*C11</f>
        <v>230.79999999999998</v>
      </c>
      <c r="G11" s="11">
        <v>25</v>
      </c>
      <c r="H11" s="12">
        <f>G11*C11</f>
        <v>577</v>
      </c>
      <c r="I11" s="13" t="s">
        <v>119</v>
      </c>
    </row>
    <row r="12" spans="1:9" ht="33.75" customHeight="1">
      <c r="A12" s="14">
        <v>5</v>
      </c>
      <c r="B12" s="44" t="s">
        <v>56</v>
      </c>
      <c r="C12" s="11">
        <v>9</v>
      </c>
      <c r="D12" s="12" t="s">
        <v>36</v>
      </c>
      <c r="E12" s="11">
        <v>2</v>
      </c>
      <c r="F12" s="12">
        <f>E12*C12</f>
        <v>18</v>
      </c>
      <c r="G12" s="11">
        <v>8</v>
      </c>
      <c r="H12" s="46">
        <v>72</v>
      </c>
      <c r="I12" s="13" t="s">
        <v>120</v>
      </c>
    </row>
    <row r="13" spans="1:9" ht="18" customHeight="1">
      <c r="A13" s="14">
        <v>6</v>
      </c>
      <c r="B13" s="44" t="s">
        <v>57</v>
      </c>
      <c r="C13" s="11">
        <v>1</v>
      </c>
      <c r="D13" s="12" t="s">
        <v>98</v>
      </c>
      <c r="E13" s="11">
        <v>680</v>
      </c>
      <c r="F13" s="12">
        <v>680</v>
      </c>
      <c r="G13" s="11">
        <v>300</v>
      </c>
      <c r="H13" s="46">
        <v>300</v>
      </c>
      <c r="I13" s="57" t="s">
        <v>121</v>
      </c>
    </row>
    <row r="14" spans="1:9" ht="27.75" customHeight="1">
      <c r="A14" s="14">
        <v>7</v>
      </c>
      <c r="B14" s="44" t="s">
        <v>58</v>
      </c>
      <c r="C14" s="11">
        <v>1</v>
      </c>
      <c r="D14" s="12" t="s">
        <v>99</v>
      </c>
      <c r="E14" s="11">
        <v>35</v>
      </c>
      <c r="F14" s="12">
        <v>35</v>
      </c>
      <c r="G14" s="11">
        <v>15</v>
      </c>
      <c r="H14" s="46">
        <v>15</v>
      </c>
      <c r="I14" s="60" t="s">
        <v>90</v>
      </c>
    </row>
    <row r="15" spans="1:9" ht="26.25" customHeight="1">
      <c r="A15" s="14"/>
      <c r="B15" s="63" t="s">
        <v>29</v>
      </c>
      <c r="C15" s="11"/>
      <c r="D15" s="12"/>
      <c r="E15" s="11"/>
      <c r="F15" s="48">
        <f>SUM(F8:F14)</f>
        <v>2187.2799999999997</v>
      </c>
      <c r="G15" s="48"/>
      <c r="H15" s="48">
        <f>SUM(H8:H14)</f>
        <v>2351.16</v>
      </c>
      <c r="I15" s="59"/>
    </row>
    <row r="16" spans="1:16" s="43" customFormat="1" ht="23.25" customHeight="1">
      <c r="A16" s="69" t="s">
        <v>59</v>
      </c>
      <c r="B16" s="71"/>
      <c r="C16" s="71"/>
      <c r="D16" s="71"/>
      <c r="E16" s="71"/>
      <c r="F16" s="71"/>
      <c r="G16" s="71"/>
      <c r="H16" s="71"/>
      <c r="I16" s="72"/>
      <c r="J16" s="41"/>
      <c r="K16" s="42"/>
      <c r="L16" s="42"/>
      <c r="M16" s="42"/>
      <c r="N16" s="42"/>
      <c r="O16" s="42"/>
      <c r="P16" s="42"/>
    </row>
    <row r="17" spans="1:16" s="43" customFormat="1" ht="29.25" customHeight="1">
      <c r="A17" s="14">
        <v>1</v>
      </c>
      <c r="B17" s="44" t="s">
        <v>54</v>
      </c>
      <c r="C17" s="47">
        <v>5.6</v>
      </c>
      <c r="D17" s="12" t="s">
        <v>32</v>
      </c>
      <c r="E17" s="11">
        <v>11</v>
      </c>
      <c r="F17" s="46">
        <f aca="true" t="shared" si="0" ref="F17:F22">E17*C17</f>
        <v>61.599999999999994</v>
      </c>
      <c r="G17" s="11">
        <v>12</v>
      </c>
      <c r="H17" s="46">
        <v>67.2</v>
      </c>
      <c r="I17" s="13" t="s">
        <v>51</v>
      </c>
      <c r="J17" s="41"/>
      <c r="K17" s="42"/>
      <c r="L17" s="42"/>
      <c r="M17" s="42"/>
      <c r="N17" s="42"/>
      <c r="O17" s="42"/>
      <c r="P17" s="42"/>
    </row>
    <row r="18" spans="1:16" s="43" customFormat="1" ht="49.5" customHeight="1">
      <c r="A18" s="14">
        <v>2</v>
      </c>
      <c r="B18" s="44" t="s">
        <v>115</v>
      </c>
      <c r="C18" s="11">
        <v>10</v>
      </c>
      <c r="D18" s="12" t="s">
        <v>32</v>
      </c>
      <c r="E18" s="11">
        <v>45</v>
      </c>
      <c r="F18" s="12">
        <f t="shared" si="0"/>
        <v>450</v>
      </c>
      <c r="G18" s="11">
        <v>50</v>
      </c>
      <c r="H18" s="12">
        <f>G18*C18</f>
        <v>500</v>
      </c>
      <c r="I18" s="13" t="s">
        <v>116</v>
      </c>
      <c r="J18" s="41"/>
      <c r="K18" s="42"/>
      <c r="L18" s="42"/>
      <c r="M18" s="42"/>
      <c r="N18" s="42"/>
      <c r="O18" s="42"/>
      <c r="P18" s="42"/>
    </row>
    <row r="19" spans="1:16" s="43" customFormat="1" ht="28.5" customHeight="1">
      <c r="A19" s="14">
        <v>3</v>
      </c>
      <c r="B19" s="44" t="s">
        <v>55</v>
      </c>
      <c r="C19" s="11">
        <v>10.56</v>
      </c>
      <c r="D19" s="12" t="s">
        <v>32</v>
      </c>
      <c r="E19" s="11">
        <v>11</v>
      </c>
      <c r="F19" s="12">
        <f t="shared" si="0"/>
        <v>116.16000000000001</v>
      </c>
      <c r="G19" s="11">
        <v>12</v>
      </c>
      <c r="H19" s="12">
        <f>G19*C19</f>
        <v>126.72</v>
      </c>
      <c r="I19" s="13" t="s">
        <v>51</v>
      </c>
      <c r="J19" s="41"/>
      <c r="K19" s="42"/>
      <c r="L19" s="42"/>
      <c r="M19" s="42"/>
      <c r="N19" s="42"/>
      <c r="O19" s="42"/>
      <c r="P19" s="42"/>
    </row>
    <row r="20" spans="1:16" s="43" customFormat="1" ht="39.75" customHeight="1">
      <c r="A20" s="14">
        <v>4</v>
      </c>
      <c r="B20" s="44" t="s">
        <v>114</v>
      </c>
      <c r="C20" s="11">
        <v>10.56</v>
      </c>
      <c r="D20" s="12" t="s">
        <v>32</v>
      </c>
      <c r="E20" s="11">
        <v>10</v>
      </c>
      <c r="F20" s="12">
        <f t="shared" si="0"/>
        <v>105.60000000000001</v>
      </c>
      <c r="G20" s="11">
        <v>25</v>
      </c>
      <c r="H20" s="12">
        <f>G20*C20</f>
        <v>264</v>
      </c>
      <c r="I20" s="13" t="s">
        <v>122</v>
      </c>
      <c r="J20" s="41"/>
      <c r="K20" s="42"/>
      <c r="L20" s="42"/>
      <c r="M20" s="42"/>
      <c r="N20" s="42"/>
      <c r="O20" s="42"/>
      <c r="P20" s="42"/>
    </row>
    <row r="21" spans="1:9" ht="22.5" customHeight="1">
      <c r="A21" s="14">
        <v>5</v>
      </c>
      <c r="B21" s="44" t="s">
        <v>60</v>
      </c>
      <c r="C21" s="11">
        <v>5.6</v>
      </c>
      <c r="D21" s="12" t="s">
        <v>36</v>
      </c>
      <c r="E21" s="11">
        <v>2</v>
      </c>
      <c r="F21" s="12">
        <f t="shared" si="0"/>
        <v>11.2</v>
      </c>
      <c r="G21" s="11">
        <v>8</v>
      </c>
      <c r="H21" s="46">
        <v>44.8</v>
      </c>
      <c r="I21" s="13" t="s">
        <v>123</v>
      </c>
    </row>
    <row r="22" spans="1:9" ht="20.25" customHeight="1">
      <c r="A22" s="14">
        <v>6</v>
      </c>
      <c r="B22" s="63" t="s">
        <v>100</v>
      </c>
      <c r="C22" s="11">
        <v>8</v>
      </c>
      <c r="D22" s="12" t="s">
        <v>32</v>
      </c>
      <c r="E22" s="12">
        <v>380</v>
      </c>
      <c r="F22" s="12">
        <f t="shared" si="0"/>
        <v>3040</v>
      </c>
      <c r="G22" s="12">
        <v>80</v>
      </c>
      <c r="H22" s="12">
        <f>G22*C22</f>
        <v>640</v>
      </c>
      <c r="I22" s="13" t="s">
        <v>94</v>
      </c>
    </row>
    <row r="23" spans="1:16" s="43" customFormat="1" ht="27" customHeight="1">
      <c r="A23" s="14"/>
      <c r="B23" s="63" t="s">
        <v>29</v>
      </c>
      <c r="C23" s="11"/>
      <c r="D23" s="64"/>
      <c r="E23" s="12"/>
      <c r="F23" s="48">
        <f>SUM(F17:F22)</f>
        <v>3784.56</v>
      </c>
      <c r="G23" s="48"/>
      <c r="H23" s="48">
        <f>SUM(H17:H22)</f>
        <v>1642.72</v>
      </c>
      <c r="I23" s="13"/>
      <c r="J23" s="41"/>
      <c r="K23" s="42"/>
      <c r="L23" s="42"/>
      <c r="M23" s="42"/>
      <c r="N23" s="42"/>
      <c r="O23" s="42"/>
      <c r="P23" s="42"/>
    </row>
    <row r="24" spans="1:9" ht="24" customHeight="1">
      <c r="A24" s="98" t="s">
        <v>61</v>
      </c>
      <c r="B24" s="67"/>
      <c r="C24" s="10"/>
      <c r="D24" s="10"/>
      <c r="E24" s="36"/>
      <c r="F24" s="36"/>
      <c r="G24" s="10"/>
      <c r="H24" s="36"/>
      <c r="I24" s="38"/>
    </row>
    <row r="25" spans="1:16" s="43" customFormat="1" ht="30.75" customHeight="1">
      <c r="A25" s="14">
        <v>1</v>
      </c>
      <c r="B25" s="44" t="s">
        <v>62</v>
      </c>
      <c r="C25" s="11">
        <v>19.96</v>
      </c>
      <c r="D25" s="12" t="s">
        <v>32</v>
      </c>
      <c r="E25" s="11">
        <v>10</v>
      </c>
      <c r="F25" s="12">
        <f>E25*C25</f>
        <v>199.60000000000002</v>
      </c>
      <c r="G25" s="11">
        <v>25</v>
      </c>
      <c r="H25" s="12">
        <f aca="true" t="shared" si="1" ref="H25:H31">G25*C25</f>
        <v>499</v>
      </c>
      <c r="I25" s="13" t="s">
        <v>118</v>
      </c>
      <c r="J25" s="41"/>
      <c r="K25" s="42"/>
      <c r="L25" s="42"/>
      <c r="M25" s="42"/>
      <c r="N25" s="42"/>
      <c r="O25" s="42"/>
      <c r="P25" s="42"/>
    </row>
    <row r="26" spans="1:16" s="43" customFormat="1" ht="23.25" customHeight="1">
      <c r="A26" s="14">
        <v>2</v>
      </c>
      <c r="B26" s="44" t="s">
        <v>112</v>
      </c>
      <c r="C26" s="11">
        <v>19.96</v>
      </c>
      <c r="D26" s="12" t="s">
        <v>32</v>
      </c>
      <c r="E26" s="11">
        <v>5</v>
      </c>
      <c r="F26" s="12">
        <v>54.46</v>
      </c>
      <c r="G26" s="11">
        <v>8</v>
      </c>
      <c r="H26" s="12">
        <f t="shared" si="1"/>
        <v>159.68</v>
      </c>
      <c r="I26" s="13" t="s">
        <v>110</v>
      </c>
      <c r="J26" s="41"/>
      <c r="K26" s="42"/>
      <c r="L26" s="42"/>
      <c r="M26" s="42"/>
      <c r="N26" s="42"/>
      <c r="O26" s="42"/>
      <c r="P26" s="42"/>
    </row>
    <row r="27" spans="1:16" s="43" customFormat="1" ht="45" customHeight="1">
      <c r="A27" s="14">
        <v>3</v>
      </c>
      <c r="B27" s="44" t="s">
        <v>63</v>
      </c>
      <c r="C27" s="11">
        <v>5.89</v>
      </c>
      <c r="D27" s="12" t="s">
        <v>32</v>
      </c>
      <c r="E27" s="11">
        <v>10</v>
      </c>
      <c r="F27" s="12">
        <v>58.9</v>
      </c>
      <c r="G27" s="11">
        <v>25</v>
      </c>
      <c r="H27" s="12">
        <f t="shared" si="1"/>
        <v>147.25</v>
      </c>
      <c r="I27" s="13" t="s">
        <v>119</v>
      </c>
      <c r="J27" s="41"/>
      <c r="K27" s="42"/>
      <c r="L27" s="42"/>
      <c r="M27" s="42"/>
      <c r="N27" s="42"/>
      <c r="O27" s="42"/>
      <c r="P27" s="42"/>
    </row>
    <row r="28" spans="1:16" s="53" customFormat="1" ht="27" customHeight="1">
      <c r="A28" s="54">
        <v>4</v>
      </c>
      <c r="B28" s="55" t="s">
        <v>39</v>
      </c>
      <c r="C28" s="11">
        <v>5.89</v>
      </c>
      <c r="D28" s="12" t="s">
        <v>32</v>
      </c>
      <c r="E28" s="54">
        <v>65</v>
      </c>
      <c r="F28" s="12">
        <f>E28*C28</f>
        <v>382.84999999999997</v>
      </c>
      <c r="G28" s="54">
        <v>25</v>
      </c>
      <c r="H28" s="12">
        <f t="shared" si="1"/>
        <v>147.25</v>
      </c>
      <c r="I28" s="61" t="s">
        <v>91</v>
      </c>
      <c r="J28" s="51"/>
      <c r="K28" s="52"/>
      <c r="L28" s="52"/>
      <c r="M28" s="52"/>
      <c r="N28" s="52"/>
      <c r="O28" s="52"/>
      <c r="P28" s="52"/>
    </row>
    <row r="29" spans="1:9" ht="40.5" customHeight="1">
      <c r="A29" s="14">
        <v>5</v>
      </c>
      <c r="B29" s="44" t="s">
        <v>64</v>
      </c>
      <c r="C29" s="11">
        <v>5.89</v>
      </c>
      <c r="D29" s="12" t="s">
        <v>32</v>
      </c>
      <c r="E29" s="11">
        <v>35</v>
      </c>
      <c r="F29" s="12">
        <f>E29*C29</f>
        <v>206.14999999999998</v>
      </c>
      <c r="G29" s="11">
        <v>30</v>
      </c>
      <c r="H29" s="12">
        <f t="shared" si="1"/>
        <v>176.7</v>
      </c>
      <c r="I29" s="13" t="s">
        <v>89</v>
      </c>
    </row>
    <row r="30" spans="1:9" ht="42" customHeight="1">
      <c r="A30" s="14">
        <v>6</v>
      </c>
      <c r="B30" s="44" t="s">
        <v>65</v>
      </c>
      <c r="C30" s="11">
        <v>1.66</v>
      </c>
      <c r="D30" s="12" t="s">
        <v>32</v>
      </c>
      <c r="E30" s="11">
        <v>35</v>
      </c>
      <c r="F30" s="12">
        <f>E30*C30</f>
        <v>58.099999999999994</v>
      </c>
      <c r="G30" s="11">
        <v>30</v>
      </c>
      <c r="H30" s="46">
        <f t="shared" si="1"/>
        <v>49.8</v>
      </c>
      <c r="I30" s="13" t="s">
        <v>88</v>
      </c>
    </row>
    <row r="31" spans="1:9" ht="15" customHeight="1">
      <c r="A31" s="14">
        <v>7</v>
      </c>
      <c r="B31" s="44" t="s">
        <v>66</v>
      </c>
      <c r="C31" s="11">
        <v>7.4</v>
      </c>
      <c r="D31" s="12" t="s">
        <v>36</v>
      </c>
      <c r="E31" s="11">
        <v>45</v>
      </c>
      <c r="F31" s="12">
        <f>E31*C31</f>
        <v>333</v>
      </c>
      <c r="G31" s="11">
        <v>45</v>
      </c>
      <c r="H31" s="46">
        <f t="shared" si="1"/>
        <v>333</v>
      </c>
      <c r="I31" s="13" t="s">
        <v>92</v>
      </c>
    </row>
    <row r="32" spans="1:9" ht="24">
      <c r="A32" s="14">
        <v>8</v>
      </c>
      <c r="B32" s="44" t="s">
        <v>58</v>
      </c>
      <c r="C32" s="11">
        <v>1</v>
      </c>
      <c r="D32" s="12" t="s">
        <v>101</v>
      </c>
      <c r="E32" s="11">
        <v>35</v>
      </c>
      <c r="F32" s="12">
        <v>35</v>
      </c>
      <c r="G32" s="11">
        <v>15</v>
      </c>
      <c r="H32" s="46">
        <v>15</v>
      </c>
      <c r="I32" s="23" t="s">
        <v>90</v>
      </c>
    </row>
    <row r="33" spans="1:9" ht="14.25" customHeight="1">
      <c r="A33" s="14">
        <v>9</v>
      </c>
      <c r="B33" s="44" t="s">
        <v>45</v>
      </c>
      <c r="C33" s="11">
        <v>1</v>
      </c>
      <c r="D33" s="12" t="s">
        <v>98</v>
      </c>
      <c r="E33" s="11">
        <v>680</v>
      </c>
      <c r="F33" s="12">
        <v>680</v>
      </c>
      <c r="G33" s="11">
        <v>300</v>
      </c>
      <c r="H33" s="46">
        <v>300</v>
      </c>
      <c r="I33" s="57" t="s">
        <v>121</v>
      </c>
    </row>
    <row r="34" spans="1:11" ht="21.75" customHeight="1">
      <c r="A34" s="39"/>
      <c r="B34" s="11" t="s">
        <v>29</v>
      </c>
      <c r="C34" s="11"/>
      <c r="D34" s="12"/>
      <c r="E34" s="11"/>
      <c r="F34" s="48">
        <f>SUM(F25:F33)</f>
        <v>2008.06</v>
      </c>
      <c r="G34" s="48"/>
      <c r="H34" s="48">
        <f>SUM(H25:H33)</f>
        <v>1827.68</v>
      </c>
      <c r="I34" s="50"/>
      <c r="K34" s="49"/>
    </row>
    <row r="35" spans="1:9" ht="23.25" customHeight="1">
      <c r="A35" s="69" t="s">
        <v>87</v>
      </c>
      <c r="B35" s="71"/>
      <c r="C35" s="71"/>
      <c r="D35" s="71"/>
      <c r="E35" s="71"/>
      <c r="F35" s="71"/>
      <c r="G35" s="71"/>
      <c r="H35" s="71"/>
      <c r="I35" s="72"/>
    </row>
    <row r="36" spans="1:16" s="43" customFormat="1" ht="42" customHeight="1">
      <c r="A36" s="14">
        <v>1</v>
      </c>
      <c r="B36" s="44" t="s">
        <v>38</v>
      </c>
      <c r="C36" s="11">
        <v>17.9</v>
      </c>
      <c r="D36" s="12" t="s">
        <v>32</v>
      </c>
      <c r="E36" s="11">
        <v>10</v>
      </c>
      <c r="F36" s="12">
        <f>E36*C36</f>
        <v>179</v>
      </c>
      <c r="G36" s="11">
        <v>25</v>
      </c>
      <c r="H36" s="46">
        <f>G36*C36</f>
        <v>447.49999999999994</v>
      </c>
      <c r="I36" s="13" t="s">
        <v>118</v>
      </c>
      <c r="J36" s="41"/>
      <c r="K36" s="42"/>
      <c r="L36" s="42"/>
      <c r="M36" s="42"/>
      <c r="N36" s="42"/>
      <c r="O36" s="42"/>
      <c r="P36" s="42"/>
    </row>
    <row r="37" spans="1:16" s="43" customFormat="1" ht="38.25" customHeight="1">
      <c r="A37" s="14">
        <v>2</v>
      </c>
      <c r="B37" s="44" t="s">
        <v>67</v>
      </c>
      <c r="C37" s="11">
        <v>5.08</v>
      </c>
      <c r="D37" s="12" t="s">
        <v>32</v>
      </c>
      <c r="E37" s="11">
        <v>10</v>
      </c>
      <c r="F37" s="12">
        <v>50.8</v>
      </c>
      <c r="G37" s="11">
        <v>25</v>
      </c>
      <c r="H37" s="46">
        <f>G37*C37</f>
        <v>127</v>
      </c>
      <c r="I37" s="13" t="s">
        <v>119</v>
      </c>
      <c r="J37" s="41"/>
      <c r="K37" s="42"/>
      <c r="L37" s="42"/>
      <c r="M37" s="42"/>
      <c r="N37" s="42"/>
      <c r="O37" s="42"/>
      <c r="P37" s="42"/>
    </row>
    <row r="38" spans="1:16" s="53" customFormat="1" ht="40.5" customHeight="1">
      <c r="A38" s="54">
        <v>3</v>
      </c>
      <c r="B38" s="55" t="s">
        <v>68</v>
      </c>
      <c r="C38" s="11">
        <v>16.63</v>
      </c>
      <c r="D38" s="12" t="s">
        <v>32</v>
      </c>
      <c r="E38" s="54">
        <v>35</v>
      </c>
      <c r="F38" s="12">
        <f>E38*C38</f>
        <v>582.05</v>
      </c>
      <c r="G38" s="54">
        <v>30</v>
      </c>
      <c r="H38" s="46">
        <f>G38*C38</f>
        <v>498.9</v>
      </c>
      <c r="I38" s="13" t="s">
        <v>89</v>
      </c>
      <c r="J38" s="51"/>
      <c r="K38" s="52"/>
      <c r="L38" s="52"/>
      <c r="M38" s="52"/>
      <c r="N38" s="52"/>
      <c r="O38" s="52"/>
      <c r="P38" s="52"/>
    </row>
    <row r="39" spans="1:9" ht="21" customHeight="1">
      <c r="A39" s="14">
        <v>4</v>
      </c>
      <c r="B39" s="44" t="s">
        <v>113</v>
      </c>
      <c r="C39" s="11">
        <v>17.9</v>
      </c>
      <c r="D39" s="12" t="s">
        <v>32</v>
      </c>
      <c r="E39" s="11">
        <v>5</v>
      </c>
      <c r="F39" s="12">
        <f>E39*C39</f>
        <v>89.5</v>
      </c>
      <c r="G39" s="11">
        <v>8</v>
      </c>
      <c r="H39" s="46">
        <f>G39*C39</f>
        <v>143.2</v>
      </c>
      <c r="I39" s="13" t="s">
        <v>110</v>
      </c>
    </row>
    <row r="40" spans="1:16" s="43" customFormat="1" ht="28.5" customHeight="1">
      <c r="A40" s="14">
        <v>5</v>
      </c>
      <c r="B40" s="45" t="s">
        <v>39</v>
      </c>
      <c r="C40" s="11">
        <v>5.08</v>
      </c>
      <c r="D40" s="12" t="s">
        <v>32</v>
      </c>
      <c r="E40" s="12">
        <v>65</v>
      </c>
      <c r="F40" s="12">
        <f>E40*C40</f>
        <v>330.2</v>
      </c>
      <c r="G40" s="12">
        <v>25</v>
      </c>
      <c r="H40" s="46">
        <f>G40*C40</f>
        <v>127</v>
      </c>
      <c r="I40" s="61" t="s">
        <v>91</v>
      </c>
      <c r="J40" s="41"/>
      <c r="K40" s="42"/>
      <c r="L40" s="42"/>
      <c r="M40" s="42"/>
      <c r="N40" s="42"/>
      <c r="O40" s="42"/>
      <c r="P40" s="42"/>
    </row>
    <row r="41" spans="1:16" s="43" customFormat="1" ht="29.25" customHeight="1">
      <c r="A41" s="14">
        <v>6</v>
      </c>
      <c r="B41" s="45" t="s">
        <v>58</v>
      </c>
      <c r="C41" s="11">
        <v>1</v>
      </c>
      <c r="D41" s="12" t="s">
        <v>101</v>
      </c>
      <c r="E41" s="12">
        <v>35</v>
      </c>
      <c r="F41" s="14">
        <v>35</v>
      </c>
      <c r="G41" s="12">
        <v>15</v>
      </c>
      <c r="H41" s="12">
        <v>15</v>
      </c>
      <c r="I41" s="60" t="s">
        <v>90</v>
      </c>
      <c r="J41" s="41"/>
      <c r="K41" s="42"/>
      <c r="L41" s="42"/>
      <c r="M41" s="42"/>
      <c r="N41" s="42"/>
      <c r="O41" s="42"/>
      <c r="P41" s="42"/>
    </row>
    <row r="42" spans="1:16" s="43" customFormat="1" ht="14.25" customHeight="1">
      <c r="A42" s="14">
        <v>7</v>
      </c>
      <c r="B42" s="45" t="s">
        <v>95</v>
      </c>
      <c r="C42" s="11">
        <v>6.4</v>
      </c>
      <c r="D42" s="12" t="s">
        <v>32</v>
      </c>
      <c r="E42" s="12">
        <v>380</v>
      </c>
      <c r="F42" s="12">
        <f>E42*C42</f>
        <v>2432</v>
      </c>
      <c r="G42" s="12">
        <v>80</v>
      </c>
      <c r="H42" s="46">
        <f>G42*C42</f>
        <v>512</v>
      </c>
      <c r="I42" s="13" t="s">
        <v>94</v>
      </c>
      <c r="J42" s="41"/>
      <c r="K42" s="42"/>
      <c r="L42" s="42"/>
      <c r="M42" s="42"/>
      <c r="N42" s="42"/>
      <c r="O42" s="42"/>
      <c r="P42" s="42"/>
    </row>
    <row r="43" spans="1:11" ht="21.75" customHeight="1">
      <c r="A43" s="14"/>
      <c r="B43" s="62" t="s">
        <v>96</v>
      </c>
      <c r="C43" s="11"/>
      <c r="D43" s="12"/>
      <c r="E43" s="11"/>
      <c r="F43" s="48">
        <f>SUM(F36:F42)</f>
        <v>3698.55</v>
      </c>
      <c r="G43" s="48"/>
      <c r="H43" s="48">
        <f>SUM(H36:H42)</f>
        <v>1870.6000000000001</v>
      </c>
      <c r="I43" s="50"/>
      <c r="K43" s="49"/>
    </row>
    <row r="44" spans="1:9" ht="22.5" customHeight="1">
      <c r="A44" s="34" t="s">
        <v>69</v>
      </c>
      <c r="B44" s="35" t="s">
        <v>70</v>
      </c>
      <c r="C44" s="10"/>
      <c r="D44" s="10"/>
      <c r="E44" s="36"/>
      <c r="F44" s="36"/>
      <c r="G44" s="10"/>
      <c r="H44" s="36"/>
      <c r="I44" s="38"/>
    </row>
    <row r="45" spans="1:16" s="43" customFormat="1" ht="42.75" customHeight="1">
      <c r="A45" s="14">
        <v>1</v>
      </c>
      <c r="B45" s="44" t="s">
        <v>38</v>
      </c>
      <c r="C45" s="11">
        <v>11.95</v>
      </c>
      <c r="D45" s="12" t="s">
        <v>32</v>
      </c>
      <c r="E45" s="11">
        <v>10</v>
      </c>
      <c r="F45" s="12">
        <f>E45*C45</f>
        <v>119.5</v>
      </c>
      <c r="G45" s="11">
        <v>25</v>
      </c>
      <c r="H45" s="46">
        <f>G45*C45</f>
        <v>298.75</v>
      </c>
      <c r="I45" s="13" t="s">
        <v>118</v>
      </c>
      <c r="J45" s="41"/>
      <c r="K45" s="42"/>
      <c r="L45" s="42"/>
      <c r="M45" s="42"/>
      <c r="N45" s="42"/>
      <c r="O45" s="42"/>
      <c r="P45" s="42"/>
    </row>
    <row r="46" spans="1:16" s="43" customFormat="1" ht="41.25" customHeight="1">
      <c r="A46" s="14">
        <v>2</v>
      </c>
      <c r="B46" s="44" t="s">
        <v>41</v>
      </c>
      <c r="C46" s="11">
        <v>2.84</v>
      </c>
      <c r="D46" s="12" t="s">
        <v>32</v>
      </c>
      <c r="E46" s="11">
        <v>10</v>
      </c>
      <c r="F46" s="12">
        <f>E46*C46</f>
        <v>28.4</v>
      </c>
      <c r="G46" s="11">
        <v>25</v>
      </c>
      <c r="H46" s="46">
        <f>G46*C46</f>
        <v>71</v>
      </c>
      <c r="I46" s="13" t="s">
        <v>119</v>
      </c>
      <c r="J46" s="41"/>
      <c r="K46" s="42"/>
      <c r="L46" s="42"/>
      <c r="M46" s="42"/>
      <c r="N46" s="42"/>
      <c r="O46" s="42"/>
      <c r="P46" s="42"/>
    </row>
    <row r="47" spans="1:16" s="43" customFormat="1" ht="27.75" customHeight="1">
      <c r="A47" s="14">
        <v>3</v>
      </c>
      <c r="B47" s="44" t="s">
        <v>39</v>
      </c>
      <c r="C47" s="11">
        <v>2.84</v>
      </c>
      <c r="D47" s="12" t="s">
        <v>32</v>
      </c>
      <c r="E47" s="11">
        <v>65</v>
      </c>
      <c r="F47" s="12">
        <f>E47*C47</f>
        <v>184.6</v>
      </c>
      <c r="G47" s="11">
        <v>25</v>
      </c>
      <c r="H47" s="46">
        <f>G47*C47</f>
        <v>71</v>
      </c>
      <c r="I47" s="61" t="s">
        <v>91</v>
      </c>
      <c r="J47" s="41"/>
      <c r="K47" s="42"/>
      <c r="L47" s="42"/>
      <c r="M47" s="42"/>
      <c r="N47" s="42"/>
      <c r="O47" s="42"/>
      <c r="P47" s="42"/>
    </row>
    <row r="48" spans="1:16" s="43" customFormat="1" ht="21.75" customHeight="1">
      <c r="A48" s="14">
        <v>4</v>
      </c>
      <c r="B48" s="44" t="s">
        <v>112</v>
      </c>
      <c r="C48" s="11">
        <v>11.95</v>
      </c>
      <c r="D48" s="12" t="s">
        <v>32</v>
      </c>
      <c r="E48" s="11">
        <v>5</v>
      </c>
      <c r="F48" s="12">
        <f>E48*C48</f>
        <v>59.75</v>
      </c>
      <c r="G48" s="11">
        <v>8</v>
      </c>
      <c r="H48" s="46">
        <f>G48*C48</f>
        <v>95.6</v>
      </c>
      <c r="I48" s="13" t="s">
        <v>111</v>
      </c>
      <c r="J48" s="41"/>
      <c r="K48" s="42"/>
      <c r="L48" s="42"/>
      <c r="M48" s="42"/>
      <c r="N48" s="42"/>
      <c r="O48" s="42"/>
      <c r="P48" s="42"/>
    </row>
    <row r="49" spans="1:16" s="53" customFormat="1" ht="42.75" customHeight="1">
      <c r="A49" s="14">
        <v>5</v>
      </c>
      <c r="B49" s="55" t="s">
        <v>68</v>
      </c>
      <c r="C49" s="11">
        <v>2.84</v>
      </c>
      <c r="D49" s="12" t="s">
        <v>32</v>
      </c>
      <c r="E49" s="54">
        <v>35</v>
      </c>
      <c r="F49" s="12">
        <v>99.75</v>
      </c>
      <c r="G49" s="54">
        <v>30</v>
      </c>
      <c r="H49" s="46">
        <f>G49*C49</f>
        <v>85.19999999999999</v>
      </c>
      <c r="I49" s="13" t="s">
        <v>89</v>
      </c>
      <c r="J49" s="51"/>
      <c r="K49" s="52"/>
      <c r="L49" s="52"/>
      <c r="M49" s="52"/>
      <c r="N49" s="52"/>
      <c r="O49" s="52"/>
      <c r="P49" s="52"/>
    </row>
    <row r="50" spans="1:9" ht="15.75" customHeight="1">
      <c r="A50" s="14">
        <v>6</v>
      </c>
      <c r="B50" s="44" t="s">
        <v>45</v>
      </c>
      <c r="C50" s="11">
        <v>1</v>
      </c>
      <c r="D50" s="12" t="s">
        <v>44</v>
      </c>
      <c r="E50" s="11">
        <v>680</v>
      </c>
      <c r="F50" s="12">
        <v>680</v>
      </c>
      <c r="G50" s="11">
        <v>300</v>
      </c>
      <c r="H50" s="46">
        <v>300</v>
      </c>
      <c r="I50" s="57" t="s">
        <v>121</v>
      </c>
    </row>
    <row r="51" spans="1:16" s="43" customFormat="1" ht="26.25" customHeight="1">
      <c r="A51" s="14">
        <v>7</v>
      </c>
      <c r="B51" s="45" t="s">
        <v>58</v>
      </c>
      <c r="C51" s="11">
        <v>1</v>
      </c>
      <c r="D51" s="12" t="s">
        <v>101</v>
      </c>
      <c r="E51" s="12">
        <v>35</v>
      </c>
      <c r="F51" s="14">
        <v>35</v>
      </c>
      <c r="G51" s="12">
        <v>15</v>
      </c>
      <c r="H51" s="12">
        <v>15</v>
      </c>
      <c r="I51" s="60" t="s">
        <v>90</v>
      </c>
      <c r="J51" s="41"/>
      <c r="K51" s="42"/>
      <c r="L51" s="42"/>
      <c r="M51" s="42"/>
      <c r="N51" s="42"/>
      <c r="O51" s="42"/>
      <c r="P51" s="42"/>
    </row>
    <row r="52" spans="1:11" ht="21.75" customHeight="1">
      <c r="A52" s="39"/>
      <c r="B52" s="11" t="s">
        <v>29</v>
      </c>
      <c r="C52" s="11"/>
      <c r="D52" s="12"/>
      <c r="E52" s="11"/>
      <c r="F52" s="48">
        <f>SUM(F45:F51)</f>
        <v>1207</v>
      </c>
      <c r="G52" s="48"/>
      <c r="H52" s="48">
        <f>SUM(H45:H51)</f>
        <v>936.55</v>
      </c>
      <c r="I52" s="50"/>
      <c r="K52" s="49"/>
    </row>
    <row r="53" spans="1:9" ht="22.5" customHeight="1">
      <c r="A53" s="34" t="s">
        <v>71</v>
      </c>
      <c r="B53" s="35" t="s">
        <v>72</v>
      </c>
      <c r="C53" s="10"/>
      <c r="D53" s="10"/>
      <c r="E53" s="36"/>
      <c r="F53" s="36"/>
      <c r="G53" s="10"/>
      <c r="H53" s="36"/>
      <c r="I53" s="38"/>
    </row>
    <row r="54" spans="1:16" s="43" customFormat="1" ht="28.5" customHeight="1">
      <c r="A54" s="14">
        <v>1</v>
      </c>
      <c r="B54" s="44" t="s">
        <v>73</v>
      </c>
      <c r="C54" s="11">
        <v>42.05</v>
      </c>
      <c r="D54" s="12" t="s">
        <v>32</v>
      </c>
      <c r="E54" s="11">
        <v>11</v>
      </c>
      <c r="F54" s="12">
        <f>E54*C54</f>
        <v>462.54999999999995</v>
      </c>
      <c r="G54" s="11">
        <v>12</v>
      </c>
      <c r="H54" s="46">
        <f>G54*C54</f>
        <v>504.59999999999997</v>
      </c>
      <c r="I54" s="13" t="s">
        <v>51</v>
      </c>
      <c r="J54" s="41"/>
      <c r="K54" s="42"/>
      <c r="L54" s="42"/>
      <c r="M54" s="42"/>
      <c r="N54" s="42"/>
      <c r="O54" s="42"/>
      <c r="P54" s="42"/>
    </row>
    <row r="55" spans="1:16" s="43" customFormat="1" ht="25.5" customHeight="1">
      <c r="A55" s="14">
        <v>2</v>
      </c>
      <c r="B55" s="44" t="s">
        <v>74</v>
      </c>
      <c r="C55" s="11">
        <v>18.57</v>
      </c>
      <c r="D55" s="12" t="s">
        <v>32</v>
      </c>
      <c r="E55" s="11">
        <v>11</v>
      </c>
      <c r="F55" s="12">
        <f>E55*C55</f>
        <v>204.27</v>
      </c>
      <c r="G55" s="11">
        <v>12</v>
      </c>
      <c r="H55" s="46">
        <f>G55*C55</f>
        <v>222.84</v>
      </c>
      <c r="I55" s="13" t="s">
        <v>51</v>
      </c>
      <c r="J55" s="41"/>
      <c r="K55" s="42"/>
      <c r="L55" s="42"/>
      <c r="M55" s="42"/>
      <c r="N55" s="42"/>
      <c r="O55" s="42"/>
      <c r="P55" s="42"/>
    </row>
    <row r="56" spans="1:16" s="43" customFormat="1" ht="45" customHeight="1">
      <c r="A56" s="14">
        <v>3</v>
      </c>
      <c r="B56" s="44" t="s">
        <v>63</v>
      </c>
      <c r="C56" s="11">
        <v>18.57</v>
      </c>
      <c r="D56" s="12" t="s">
        <v>32</v>
      </c>
      <c r="E56" s="11">
        <v>10</v>
      </c>
      <c r="F56" s="12">
        <v>185.7</v>
      </c>
      <c r="G56" s="11">
        <v>25</v>
      </c>
      <c r="H56" s="46">
        <f>G56*C56</f>
        <v>464.25</v>
      </c>
      <c r="I56" s="13" t="s">
        <v>119</v>
      </c>
      <c r="J56" s="41"/>
      <c r="K56" s="42"/>
      <c r="L56" s="42"/>
      <c r="M56" s="42"/>
      <c r="N56" s="42"/>
      <c r="O56" s="42"/>
      <c r="P56" s="42"/>
    </row>
    <row r="57" spans="1:16" s="53" customFormat="1" ht="29.25" customHeight="1">
      <c r="A57" s="54">
        <v>4</v>
      </c>
      <c r="B57" s="55" t="s">
        <v>75</v>
      </c>
      <c r="C57" s="11">
        <v>15.8</v>
      </c>
      <c r="D57" s="12" t="s">
        <v>36</v>
      </c>
      <c r="E57" s="54">
        <v>2</v>
      </c>
      <c r="F57" s="12">
        <f>E57*C57</f>
        <v>31.6</v>
      </c>
      <c r="G57" s="54">
        <v>8</v>
      </c>
      <c r="H57" s="46">
        <f>G57*C57</f>
        <v>126.4</v>
      </c>
      <c r="I57" s="13" t="s">
        <v>123</v>
      </c>
      <c r="J57" s="51"/>
      <c r="K57" s="52"/>
      <c r="L57" s="52"/>
      <c r="M57" s="52"/>
      <c r="N57" s="52"/>
      <c r="O57" s="52"/>
      <c r="P57" s="52"/>
    </row>
    <row r="58" spans="1:9" ht="18.75" customHeight="1">
      <c r="A58" s="14">
        <v>5</v>
      </c>
      <c r="B58" s="44" t="s">
        <v>45</v>
      </c>
      <c r="C58" s="11">
        <v>1</v>
      </c>
      <c r="D58" s="12" t="s">
        <v>44</v>
      </c>
      <c r="E58" s="11">
        <v>680</v>
      </c>
      <c r="F58" s="12">
        <v>680</v>
      </c>
      <c r="G58" s="11">
        <v>300</v>
      </c>
      <c r="H58" s="46">
        <v>300</v>
      </c>
      <c r="I58" s="57" t="s">
        <v>121</v>
      </c>
    </row>
    <row r="59" spans="1:9" ht="36.75" customHeight="1">
      <c r="A59" s="14">
        <v>6</v>
      </c>
      <c r="B59" s="44" t="s">
        <v>84</v>
      </c>
      <c r="C59" s="11">
        <v>2.5</v>
      </c>
      <c r="D59" s="12" t="s">
        <v>36</v>
      </c>
      <c r="E59" s="11">
        <v>95</v>
      </c>
      <c r="F59" s="12">
        <f>E59*C59</f>
        <v>237.5</v>
      </c>
      <c r="G59" s="11">
        <v>30</v>
      </c>
      <c r="H59" s="46">
        <f>G59*C59</f>
        <v>75</v>
      </c>
      <c r="I59" s="13" t="s">
        <v>97</v>
      </c>
    </row>
    <row r="60" spans="1:16" s="43" customFormat="1" ht="18" customHeight="1">
      <c r="A60" s="14">
        <v>7</v>
      </c>
      <c r="B60" s="45" t="s">
        <v>66</v>
      </c>
      <c r="C60" s="11">
        <v>5.5</v>
      </c>
      <c r="D60" s="12" t="s">
        <v>36</v>
      </c>
      <c r="E60" s="12">
        <v>45</v>
      </c>
      <c r="F60" s="12">
        <f>E60*C60</f>
        <v>247.5</v>
      </c>
      <c r="G60" s="12">
        <v>45</v>
      </c>
      <c r="H60" s="46">
        <f>G60*C60</f>
        <v>247.5</v>
      </c>
      <c r="I60" s="13" t="s">
        <v>92</v>
      </c>
      <c r="J60" s="41"/>
      <c r="K60" s="42"/>
      <c r="L60" s="42"/>
      <c r="M60" s="42"/>
      <c r="N60" s="42"/>
      <c r="O60" s="42"/>
      <c r="P60" s="42"/>
    </row>
    <row r="61" spans="1:11" ht="22.5" customHeight="1">
      <c r="A61" s="39"/>
      <c r="B61" s="11" t="s">
        <v>96</v>
      </c>
      <c r="C61" s="11"/>
      <c r="D61" s="12"/>
      <c r="E61" s="11"/>
      <c r="F61" s="48">
        <f>SUM(F54:F60)</f>
        <v>2049.12</v>
      </c>
      <c r="G61" s="48"/>
      <c r="H61" s="48">
        <f>SUM(H54:H60)</f>
        <v>1940.5900000000001</v>
      </c>
      <c r="I61" s="50"/>
      <c r="K61" s="49"/>
    </row>
    <row r="62" spans="1:9" ht="23.25" customHeight="1">
      <c r="A62" s="34" t="s">
        <v>46</v>
      </c>
      <c r="B62" s="35" t="s">
        <v>49</v>
      </c>
      <c r="C62" s="10"/>
      <c r="D62" s="10"/>
      <c r="E62" s="36"/>
      <c r="F62" s="36"/>
      <c r="G62" s="10"/>
      <c r="H62" s="36"/>
      <c r="I62" s="38"/>
    </row>
    <row r="63" spans="1:16" s="43" customFormat="1" ht="39" customHeight="1">
      <c r="A63" s="14">
        <v>1</v>
      </c>
      <c r="B63" s="44" t="s">
        <v>62</v>
      </c>
      <c r="C63" s="11">
        <v>15.34</v>
      </c>
      <c r="D63" s="12" t="s">
        <v>32</v>
      </c>
      <c r="E63" s="11">
        <v>10</v>
      </c>
      <c r="F63" s="12">
        <f>E63*C63</f>
        <v>153.4</v>
      </c>
      <c r="G63" s="11">
        <v>25</v>
      </c>
      <c r="H63" s="46">
        <f aca="true" t="shared" si="2" ref="H63:H68">G63*C63</f>
        <v>383.5</v>
      </c>
      <c r="I63" s="13" t="s">
        <v>118</v>
      </c>
      <c r="J63" s="41"/>
      <c r="K63" s="42"/>
      <c r="L63" s="42"/>
      <c r="M63" s="42"/>
      <c r="N63" s="42"/>
      <c r="O63" s="42"/>
      <c r="P63" s="42"/>
    </row>
    <row r="64" spans="1:16" s="43" customFormat="1" ht="15.75" customHeight="1">
      <c r="A64" s="14">
        <v>2</v>
      </c>
      <c r="B64" s="44" t="s">
        <v>112</v>
      </c>
      <c r="C64" s="11">
        <v>15.34</v>
      </c>
      <c r="D64" s="12" t="s">
        <v>32</v>
      </c>
      <c r="E64" s="11">
        <v>5</v>
      </c>
      <c r="F64" s="12">
        <f>E64*C64</f>
        <v>76.7</v>
      </c>
      <c r="G64" s="11">
        <v>8</v>
      </c>
      <c r="H64" s="46">
        <f t="shared" si="2"/>
        <v>122.72</v>
      </c>
      <c r="I64" s="13" t="s">
        <v>111</v>
      </c>
      <c r="J64" s="41"/>
      <c r="K64" s="42"/>
      <c r="L64" s="42"/>
      <c r="M64" s="42"/>
      <c r="N64" s="42"/>
      <c r="O64" s="42"/>
      <c r="P64" s="42"/>
    </row>
    <row r="65" spans="1:16" s="43" customFormat="1" ht="39" customHeight="1">
      <c r="A65" s="14">
        <v>3</v>
      </c>
      <c r="B65" s="44" t="s">
        <v>76</v>
      </c>
      <c r="C65" s="11">
        <v>4.73</v>
      </c>
      <c r="D65" s="12" t="s">
        <v>32</v>
      </c>
      <c r="E65" s="11">
        <v>10</v>
      </c>
      <c r="F65" s="12">
        <v>47.3</v>
      </c>
      <c r="G65" s="11">
        <v>25</v>
      </c>
      <c r="H65" s="46">
        <f t="shared" si="2"/>
        <v>118.25000000000001</v>
      </c>
      <c r="I65" s="13" t="s">
        <v>119</v>
      </c>
      <c r="J65" s="41"/>
      <c r="K65" s="42"/>
      <c r="L65" s="42"/>
      <c r="M65" s="42"/>
      <c r="N65" s="42"/>
      <c r="O65" s="42"/>
      <c r="P65" s="42"/>
    </row>
    <row r="66" spans="1:16" s="43" customFormat="1" ht="28.5" customHeight="1">
      <c r="A66" s="14">
        <v>4</v>
      </c>
      <c r="B66" s="44" t="s">
        <v>39</v>
      </c>
      <c r="C66" s="11">
        <v>4.73</v>
      </c>
      <c r="D66" s="12" t="s">
        <v>32</v>
      </c>
      <c r="E66" s="11">
        <v>65</v>
      </c>
      <c r="F66" s="12">
        <f>E66*C66</f>
        <v>307.45000000000005</v>
      </c>
      <c r="G66" s="11">
        <v>25</v>
      </c>
      <c r="H66" s="46">
        <f t="shared" si="2"/>
        <v>118.25000000000001</v>
      </c>
      <c r="I66" s="61" t="s">
        <v>91</v>
      </c>
      <c r="J66" s="41"/>
      <c r="K66" s="42"/>
      <c r="L66" s="42"/>
      <c r="M66" s="42"/>
      <c r="N66" s="42"/>
      <c r="O66" s="42"/>
      <c r="P66" s="42"/>
    </row>
    <row r="67" spans="1:9" ht="38.25" customHeight="1">
      <c r="A67" s="14">
        <v>5</v>
      </c>
      <c r="B67" s="44" t="s">
        <v>65</v>
      </c>
      <c r="C67" s="11">
        <v>11.5</v>
      </c>
      <c r="D67" s="12" t="s">
        <v>32</v>
      </c>
      <c r="E67" s="11">
        <v>35</v>
      </c>
      <c r="F67" s="12">
        <f>E67*C67</f>
        <v>402.5</v>
      </c>
      <c r="G67" s="11">
        <v>30</v>
      </c>
      <c r="H67" s="46">
        <f t="shared" si="2"/>
        <v>345</v>
      </c>
      <c r="I67" s="13" t="s">
        <v>88</v>
      </c>
    </row>
    <row r="68" spans="1:9" ht="34.5" customHeight="1">
      <c r="A68" s="14">
        <v>6</v>
      </c>
      <c r="B68" s="45" t="s">
        <v>77</v>
      </c>
      <c r="C68" s="11">
        <v>4.73</v>
      </c>
      <c r="D68" s="12" t="s">
        <v>32</v>
      </c>
      <c r="E68" s="11">
        <v>35</v>
      </c>
      <c r="F68" s="12">
        <f>E68*C68</f>
        <v>165.55</v>
      </c>
      <c r="G68" s="11">
        <v>30</v>
      </c>
      <c r="H68" s="46">
        <f t="shared" si="2"/>
        <v>141.9</v>
      </c>
      <c r="I68" s="13" t="s">
        <v>89</v>
      </c>
    </row>
    <row r="69" spans="1:9" ht="18" customHeight="1">
      <c r="A69" s="14">
        <v>7</v>
      </c>
      <c r="B69" s="45" t="s">
        <v>78</v>
      </c>
      <c r="C69" s="11">
        <v>1</v>
      </c>
      <c r="D69" s="12" t="s">
        <v>44</v>
      </c>
      <c r="E69" s="11">
        <v>680</v>
      </c>
      <c r="F69" s="12">
        <v>680</v>
      </c>
      <c r="G69" s="11">
        <v>300</v>
      </c>
      <c r="H69" s="46">
        <v>300</v>
      </c>
      <c r="I69" s="57" t="s">
        <v>121</v>
      </c>
    </row>
    <row r="70" spans="1:16" s="43" customFormat="1" ht="31.5" customHeight="1">
      <c r="A70" s="14">
        <v>8</v>
      </c>
      <c r="B70" s="45" t="s">
        <v>58</v>
      </c>
      <c r="C70" s="11">
        <v>1</v>
      </c>
      <c r="D70" s="12" t="s">
        <v>101</v>
      </c>
      <c r="E70" s="12">
        <v>35</v>
      </c>
      <c r="F70" s="14">
        <v>35</v>
      </c>
      <c r="G70" s="12">
        <v>15</v>
      </c>
      <c r="H70" s="12">
        <v>15</v>
      </c>
      <c r="I70" s="60" t="s">
        <v>90</v>
      </c>
      <c r="J70" s="41"/>
      <c r="K70" s="42"/>
      <c r="L70" s="42"/>
      <c r="M70" s="42"/>
      <c r="N70" s="42"/>
      <c r="O70" s="42"/>
      <c r="P70" s="42"/>
    </row>
    <row r="71" spans="1:11" ht="21.75" customHeight="1">
      <c r="A71" s="39"/>
      <c r="B71" s="11" t="s">
        <v>102</v>
      </c>
      <c r="C71" s="11"/>
      <c r="D71" s="12"/>
      <c r="E71" s="11"/>
      <c r="F71" s="48">
        <f>SUM(F63:F70)</f>
        <v>1867.9</v>
      </c>
      <c r="G71" s="48"/>
      <c r="H71" s="48">
        <f>SUM(H63:H70)</f>
        <v>1544.6200000000001</v>
      </c>
      <c r="I71" s="50"/>
      <c r="K71" s="49"/>
    </row>
    <row r="72" spans="1:9" ht="22.5" customHeight="1">
      <c r="A72" s="34" t="s">
        <v>47</v>
      </c>
      <c r="B72" s="35" t="s">
        <v>79</v>
      </c>
      <c r="C72" s="10"/>
      <c r="D72" s="10"/>
      <c r="E72" s="36"/>
      <c r="F72" s="36"/>
      <c r="G72" s="10"/>
      <c r="H72" s="36"/>
      <c r="I72" s="38"/>
    </row>
    <row r="73" spans="1:16" s="43" customFormat="1" ht="30.75" customHeight="1">
      <c r="A73" s="14">
        <v>1</v>
      </c>
      <c r="B73" s="44" t="s">
        <v>73</v>
      </c>
      <c r="C73" s="47">
        <v>35.9</v>
      </c>
      <c r="D73" s="12" t="s">
        <v>32</v>
      </c>
      <c r="E73" s="11">
        <v>11</v>
      </c>
      <c r="F73" s="12">
        <f>E73*C73</f>
        <v>394.9</v>
      </c>
      <c r="G73" s="11">
        <v>12</v>
      </c>
      <c r="H73" s="46">
        <f>G73*C73</f>
        <v>430.79999999999995</v>
      </c>
      <c r="I73" s="13" t="s">
        <v>51</v>
      </c>
      <c r="J73" s="41"/>
      <c r="K73" s="42"/>
      <c r="L73" s="42"/>
      <c r="M73" s="42"/>
      <c r="N73" s="42"/>
      <c r="O73" s="42"/>
      <c r="P73" s="42"/>
    </row>
    <row r="74" spans="1:16" s="43" customFormat="1" ht="30" customHeight="1">
      <c r="A74" s="14">
        <v>2</v>
      </c>
      <c r="B74" s="44" t="s">
        <v>103</v>
      </c>
      <c r="C74" s="11">
        <v>11.16</v>
      </c>
      <c r="D74" s="12" t="s">
        <v>32</v>
      </c>
      <c r="E74" s="11">
        <v>11</v>
      </c>
      <c r="F74" s="12">
        <f>E74*C74</f>
        <v>122.76</v>
      </c>
      <c r="G74" s="11">
        <v>12</v>
      </c>
      <c r="H74" s="46">
        <f>G74*C74</f>
        <v>133.92000000000002</v>
      </c>
      <c r="I74" s="13" t="s">
        <v>51</v>
      </c>
      <c r="J74" s="41"/>
      <c r="K74" s="42"/>
      <c r="L74" s="42"/>
      <c r="M74" s="42"/>
      <c r="N74" s="42"/>
      <c r="O74" s="42"/>
      <c r="P74" s="42"/>
    </row>
    <row r="75" spans="1:16" s="53" customFormat="1" ht="25.5" customHeight="1">
      <c r="A75" s="54">
        <v>3</v>
      </c>
      <c r="B75" s="55" t="s">
        <v>75</v>
      </c>
      <c r="C75" s="11">
        <v>14.09</v>
      </c>
      <c r="D75" s="12" t="s">
        <v>36</v>
      </c>
      <c r="E75" s="54">
        <v>2</v>
      </c>
      <c r="F75" s="12">
        <f>E75*C75</f>
        <v>28.18</v>
      </c>
      <c r="G75" s="54">
        <v>8</v>
      </c>
      <c r="H75" s="46">
        <f>G75*C75</f>
        <v>112.72</v>
      </c>
      <c r="I75" s="13" t="s">
        <v>123</v>
      </c>
      <c r="J75" s="51"/>
      <c r="K75" s="52"/>
      <c r="L75" s="52"/>
      <c r="M75" s="52"/>
      <c r="N75" s="52"/>
      <c r="O75" s="52"/>
      <c r="P75" s="52"/>
    </row>
    <row r="76" spans="1:9" ht="31.5" customHeight="1">
      <c r="A76" s="14">
        <v>4</v>
      </c>
      <c r="B76" s="44" t="s">
        <v>63</v>
      </c>
      <c r="C76" s="11">
        <v>11.16</v>
      </c>
      <c r="D76" s="12" t="s">
        <v>32</v>
      </c>
      <c r="E76" s="11">
        <v>10</v>
      </c>
      <c r="F76" s="12">
        <f>E76*C76</f>
        <v>111.6</v>
      </c>
      <c r="G76" s="11">
        <v>25</v>
      </c>
      <c r="H76" s="46">
        <f>G76*C76</f>
        <v>279</v>
      </c>
      <c r="I76" s="13" t="s">
        <v>119</v>
      </c>
    </row>
    <row r="77" spans="1:9" ht="20.25" customHeight="1">
      <c r="A77" s="14">
        <v>5</v>
      </c>
      <c r="B77" s="44" t="s">
        <v>45</v>
      </c>
      <c r="C77" s="11">
        <v>1</v>
      </c>
      <c r="D77" s="12" t="s">
        <v>44</v>
      </c>
      <c r="E77" s="11">
        <v>680</v>
      </c>
      <c r="F77" s="12">
        <v>680</v>
      </c>
      <c r="G77" s="11">
        <v>300</v>
      </c>
      <c r="H77" s="56">
        <v>300</v>
      </c>
      <c r="I77" s="57" t="s">
        <v>121</v>
      </c>
    </row>
    <row r="78" spans="1:9" ht="36" customHeight="1">
      <c r="A78" s="14">
        <v>6</v>
      </c>
      <c r="B78" s="44" t="s">
        <v>83</v>
      </c>
      <c r="C78" s="11">
        <v>2.787</v>
      </c>
      <c r="D78" s="12" t="s">
        <v>36</v>
      </c>
      <c r="E78" s="11">
        <v>95</v>
      </c>
      <c r="F78" s="12">
        <f>E78*C78</f>
        <v>264.765</v>
      </c>
      <c r="G78" s="11">
        <v>30</v>
      </c>
      <c r="H78" s="46">
        <f>G78*C78</f>
        <v>83.61</v>
      </c>
      <c r="I78" s="13" t="s">
        <v>97</v>
      </c>
    </row>
    <row r="79" spans="1:16" s="43" customFormat="1" ht="24" customHeight="1">
      <c r="A79" s="14">
        <v>7</v>
      </c>
      <c r="B79" s="45" t="s">
        <v>80</v>
      </c>
      <c r="C79" s="11">
        <v>5.38</v>
      </c>
      <c r="D79" s="12" t="s">
        <v>36</v>
      </c>
      <c r="E79" s="12">
        <v>45</v>
      </c>
      <c r="F79" s="14">
        <f>E79*C79</f>
        <v>242.1</v>
      </c>
      <c r="G79" s="12">
        <v>45</v>
      </c>
      <c r="H79" s="56">
        <f>G79*C79</f>
        <v>242.1</v>
      </c>
      <c r="I79" s="13" t="s">
        <v>92</v>
      </c>
      <c r="J79" s="41"/>
      <c r="K79" s="42"/>
      <c r="L79" s="42"/>
      <c r="M79" s="42"/>
      <c r="N79" s="42"/>
      <c r="O79" s="42"/>
      <c r="P79" s="42"/>
    </row>
    <row r="80" spans="1:11" ht="21.75" customHeight="1">
      <c r="A80" s="39"/>
      <c r="B80" s="11" t="s">
        <v>96</v>
      </c>
      <c r="C80" s="11"/>
      <c r="D80" s="12"/>
      <c r="E80" s="11"/>
      <c r="F80" s="48">
        <f>SUM(F73:F79)</f>
        <v>1844.3049999999998</v>
      </c>
      <c r="G80" s="48"/>
      <c r="H80" s="48">
        <f>SUM(H73:H79)</f>
        <v>1582.1499999999999</v>
      </c>
      <c r="I80" s="50"/>
      <c r="K80" s="49"/>
    </row>
    <row r="81" spans="1:9" ht="22.5" customHeight="1">
      <c r="A81" s="34" t="s">
        <v>48</v>
      </c>
      <c r="B81" s="35" t="s">
        <v>81</v>
      </c>
      <c r="C81" s="10"/>
      <c r="D81" s="10"/>
      <c r="E81" s="36"/>
      <c r="F81" s="36"/>
      <c r="G81" s="10"/>
      <c r="H81" s="58"/>
      <c r="I81" s="38"/>
    </row>
    <row r="82" spans="1:16" s="43" customFormat="1" ht="27" customHeight="1">
      <c r="A82" s="14">
        <v>1</v>
      </c>
      <c r="B82" s="44" t="s">
        <v>42</v>
      </c>
      <c r="C82" s="11">
        <v>33.71</v>
      </c>
      <c r="D82" s="12" t="s">
        <v>32</v>
      </c>
      <c r="E82" s="11">
        <v>11</v>
      </c>
      <c r="F82" s="14">
        <f>E82*C82</f>
        <v>370.81</v>
      </c>
      <c r="G82" s="11">
        <v>12</v>
      </c>
      <c r="H82" s="56">
        <f>G82*C82</f>
        <v>404.52</v>
      </c>
      <c r="I82" s="13" t="s">
        <v>51</v>
      </c>
      <c r="J82" s="41"/>
      <c r="K82" s="42"/>
      <c r="L82" s="42"/>
      <c r="M82" s="42"/>
      <c r="N82" s="42"/>
      <c r="O82" s="42"/>
      <c r="P82" s="42"/>
    </row>
    <row r="83" spans="1:16" s="43" customFormat="1" ht="25.5" customHeight="1">
      <c r="A83" s="14">
        <v>2</v>
      </c>
      <c r="B83" s="44" t="s">
        <v>82</v>
      </c>
      <c r="C83" s="11">
        <v>12.14</v>
      </c>
      <c r="D83" s="12" t="s">
        <v>32</v>
      </c>
      <c r="E83" s="11">
        <v>11</v>
      </c>
      <c r="F83" s="14">
        <f>E83*C83</f>
        <v>133.54000000000002</v>
      </c>
      <c r="G83" s="11">
        <v>12</v>
      </c>
      <c r="H83" s="56">
        <f>G83*C83</f>
        <v>145.68</v>
      </c>
      <c r="I83" s="13" t="s">
        <v>51</v>
      </c>
      <c r="J83" s="41"/>
      <c r="K83" s="42"/>
      <c r="L83" s="42"/>
      <c r="M83" s="42"/>
      <c r="N83" s="42"/>
      <c r="O83" s="42"/>
      <c r="P83" s="42"/>
    </row>
    <row r="84" spans="1:16" s="53" customFormat="1" ht="17.25" customHeight="1">
      <c r="A84" s="14">
        <v>3</v>
      </c>
      <c r="B84" s="55" t="s">
        <v>45</v>
      </c>
      <c r="C84" s="56">
        <v>1</v>
      </c>
      <c r="D84" s="54" t="s">
        <v>44</v>
      </c>
      <c r="E84" s="54">
        <v>680</v>
      </c>
      <c r="F84" s="54">
        <v>680</v>
      </c>
      <c r="G84" s="54">
        <v>300</v>
      </c>
      <c r="H84" s="56">
        <v>300</v>
      </c>
      <c r="I84" s="57" t="s">
        <v>121</v>
      </c>
      <c r="J84" s="51"/>
      <c r="K84" s="52"/>
      <c r="L84" s="52"/>
      <c r="M84" s="52"/>
      <c r="N84" s="52"/>
      <c r="O84" s="52"/>
      <c r="P84" s="52"/>
    </row>
    <row r="85" spans="1:9" ht="29.25" customHeight="1">
      <c r="A85" s="14">
        <v>4</v>
      </c>
      <c r="B85" s="55" t="s">
        <v>58</v>
      </c>
      <c r="C85" s="11">
        <v>1</v>
      </c>
      <c r="D85" s="12" t="s">
        <v>101</v>
      </c>
      <c r="E85" s="11">
        <v>35</v>
      </c>
      <c r="F85" s="12">
        <v>35</v>
      </c>
      <c r="G85" s="11">
        <v>15</v>
      </c>
      <c r="H85" s="46">
        <v>15</v>
      </c>
      <c r="I85" s="60" t="s">
        <v>90</v>
      </c>
    </row>
    <row r="86" spans="1:16" s="43" customFormat="1" ht="27.75" customHeight="1">
      <c r="A86" s="14">
        <v>5</v>
      </c>
      <c r="B86" s="44" t="s">
        <v>75</v>
      </c>
      <c r="C86" s="11">
        <v>13.12</v>
      </c>
      <c r="D86" s="12" t="s">
        <v>36</v>
      </c>
      <c r="E86" s="12">
        <v>2</v>
      </c>
      <c r="F86" s="14">
        <f>E86*C86</f>
        <v>26.24</v>
      </c>
      <c r="G86" s="12">
        <v>8</v>
      </c>
      <c r="H86" s="46">
        <v>104.96</v>
      </c>
      <c r="I86" s="13" t="s">
        <v>123</v>
      </c>
      <c r="J86" s="41"/>
      <c r="K86" s="42"/>
      <c r="L86" s="42"/>
      <c r="M86" s="42"/>
      <c r="N86" s="42"/>
      <c r="O86" s="42"/>
      <c r="P86" s="42"/>
    </row>
    <row r="87" spans="1:16" s="43" customFormat="1" ht="25.5" customHeight="1">
      <c r="A87" s="14">
        <v>6</v>
      </c>
      <c r="B87" s="15" t="s">
        <v>66</v>
      </c>
      <c r="C87" s="47">
        <v>5.5</v>
      </c>
      <c r="D87" s="12" t="s">
        <v>36</v>
      </c>
      <c r="E87" s="12">
        <v>45</v>
      </c>
      <c r="F87" s="14">
        <f>E87*C87</f>
        <v>247.5</v>
      </c>
      <c r="G87" s="12">
        <v>45</v>
      </c>
      <c r="H87" s="56">
        <f>G87*C87</f>
        <v>247.5</v>
      </c>
      <c r="I87" s="13" t="s">
        <v>92</v>
      </c>
      <c r="J87" s="41"/>
      <c r="K87" s="42"/>
      <c r="L87" s="42"/>
      <c r="M87" s="42"/>
      <c r="N87" s="42"/>
      <c r="O87" s="42"/>
      <c r="P87" s="42"/>
    </row>
    <row r="88" spans="1:16" s="43" customFormat="1" ht="35.25" customHeight="1">
      <c r="A88" s="14">
        <v>7</v>
      </c>
      <c r="B88" s="15" t="s">
        <v>84</v>
      </c>
      <c r="C88" s="47">
        <v>2.5</v>
      </c>
      <c r="D88" s="12" t="s">
        <v>36</v>
      </c>
      <c r="E88" s="12">
        <v>95</v>
      </c>
      <c r="F88" s="14">
        <f>E88*C88</f>
        <v>237.5</v>
      </c>
      <c r="G88" s="12">
        <v>30</v>
      </c>
      <c r="H88" s="56">
        <f>G88*C88</f>
        <v>75</v>
      </c>
      <c r="I88" s="13" t="s">
        <v>97</v>
      </c>
      <c r="J88" s="41"/>
      <c r="K88" s="42"/>
      <c r="L88" s="42"/>
      <c r="M88" s="42"/>
      <c r="N88" s="42"/>
      <c r="O88" s="42"/>
      <c r="P88" s="42"/>
    </row>
    <row r="89" spans="1:11" ht="21.75" customHeight="1">
      <c r="A89" s="39"/>
      <c r="B89" s="11" t="s">
        <v>29</v>
      </c>
      <c r="C89" s="11"/>
      <c r="D89" s="12"/>
      <c r="E89" s="11"/>
      <c r="F89" s="48">
        <f>SUM(F82:F88)</f>
        <v>1730.59</v>
      </c>
      <c r="G89" s="48"/>
      <c r="H89" s="48">
        <f>SUM(H82:H88)</f>
        <v>1292.66</v>
      </c>
      <c r="I89" s="50"/>
      <c r="K89" s="49"/>
    </row>
    <row r="90" spans="1:9" ht="22.5" customHeight="1">
      <c r="A90" s="34" t="s">
        <v>50</v>
      </c>
      <c r="B90" s="35" t="s">
        <v>85</v>
      </c>
      <c r="C90" s="10"/>
      <c r="D90" s="10"/>
      <c r="E90" s="36"/>
      <c r="F90" s="36"/>
      <c r="G90" s="10"/>
      <c r="H90" s="36"/>
      <c r="I90" s="38"/>
    </row>
    <row r="91" spans="1:16" s="43" customFormat="1" ht="30.75" customHeight="1">
      <c r="A91" s="14">
        <v>1</v>
      </c>
      <c r="B91" s="44" t="s">
        <v>42</v>
      </c>
      <c r="C91" s="47">
        <v>30.62</v>
      </c>
      <c r="D91" s="12" t="s">
        <v>32</v>
      </c>
      <c r="E91" s="11">
        <v>11</v>
      </c>
      <c r="F91" s="14">
        <f>E91*C91</f>
        <v>336.82</v>
      </c>
      <c r="G91" s="11">
        <v>12</v>
      </c>
      <c r="H91" s="56">
        <f>G91*C91</f>
        <v>367.44</v>
      </c>
      <c r="I91" s="13" t="s">
        <v>51</v>
      </c>
      <c r="J91" s="41"/>
      <c r="K91" s="42"/>
      <c r="L91" s="42"/>
      <c r="M91" s="42"/>
      <c r="N91" s="42"/>
      <c r="O91" s="42"/>
      <c r="P91" s="42"/>
    </row>
    <row r="92" spans="1:16" s="43" customFormat="1" ht="30" customHeight="1">
      <c r="A92" s="14">
        <v>2</v>
      </c>
      <c r="B92" s="44" t="s">
        <v>40</v>
      </c>
      <c r="C92" s="11">
        <v>8.808</v>
      </c>
      <c r="D92" s="12" t="s">
        <v>32</v>
      </c>
      <c r="E92" s="11">
        <v>11</v>
      </c>
      <c r="F92" s="14">
        <f>E92*C92</f>
        <v>96.888</v>
      </c>
      <c r="G92" s="11">
        <v>12</v>
      </c>
      <c r="H92" s="56">
        <f>G92*C92</f>
        <v>105.696</v>
      </c>
      <c r="I92" s="13" t="s">
        <v>51</v>
      </c>
      <c r="J92" s="41"/>
      <c r="K92" s="42"/>
      <c r="L92" s="42"/>
      <c r="M92" s="42"/>
      <c r="N92" s="42"/>
      <c r="O92" s="42"/>
      <c r="P92" s="42"/>
    </row>
    <row r="93" spans="1:16" s="43" customFormat="1" ht="39" customHeight="1">
      <c r="A93" s="14">
        <v>3</v>
      </c>
      <c r="B93" s="44" t="s">
        <v>76</v>
      </c>
      <c r="C93" s="11">
        <v>8.808</v>
      </c>
      <c r="D93" s="12" t="s">
        <v>32</v>
      </c>
      <c r="E93" s="11">
        <v>10</v>
      </c>
      <c r="F93" s="14">
        <f>E93*C93</f>
        <v>88.08</v>
      </c>
      <c r="G93" s="11">
        <v>25</v>
      </c>
      <c r="H93" s="56">
        <f>G93*C93</f>
        <v>220.2</v>
      </c>
      <c r="I93" s="13" t="s">
        <v>119</v>
      </c>
      <c r="J93" s="41"/>
      <c r="K93" s="42"/>
      <c r="L93" s="42"/>
      <c r="M93" s="42"/>
      <c r="N93" s="42"/>
      <c r="O93" s="42"/>
      <c r="P93" s="42"/>
    </row>
    <row r="94" spans="1:16" s="53" customFormat="1" ht="28.5" customHeight="1">
      <c r="A94" s="14">
        <v>4</v>
      </c>
      <c r="B94" s="55" t="s">
        <v>75</v>
      </c>
      <c r="C94" s="11">
        <v>9.68</v>
      </c>
      <c r="D94" s="12" t="s">
        <v>36</v>
      </c>
      <c r="E94" s="54">
        <v>2</v>
      </c>
      <c r="F94" s="14">
        <f>E94*C94</f>
        <v>19.36</v>
      </c>
      <c r="G94" s="54">
        <v>8</v>
      </c>
      <c r="H94" s="56">
        <f>G94*C94</f>
        <v>77.44</v>
      </c>
      <c r="I94" s="13" t="s">
        <v>123</v>
      </c>
      <c r="J94" s="51"/>
      <c r="K94" s="52"/>
      <c r="L94" s="52"/>
      <c r="M94" s="52"/>
      <c r="N94" s="52"/>
      <c r="O94" s="52"/>
      <c r="P94" s="52"/>
    </row>
    <row r="95" spans="1:16" s="53" customFormat="1" ht="23.25" customHeight="1">
      <c r="A95" s="65"/>
      <c r="B95" s="66" t="s">
        <v>96</v>
      </c>
      <c r="C95" s="11"/>
      <c r="D95" s="12"/>
      <c r="E95" s="54"/>
      <c r="F95" s="48">
        <f>F91+F92+F93+F94</f>
        <v>541.148</v>
      </c>
      <c r="G95" s="48"/>
      <c r="H95" s="48">
        <f>SUM(H91:H94)</f>
        <v>770.7760000000001</v>
      </c>
      <c r="I95" s="13"/>
      <c r="J95" s="51"/>
      <c r="K95" s="52"/>
      <c r="L95" s="52"/>
      <c r="M95" s="52"/>
      <c r="N95" s="52"/>
      <c r="O95" s="52"/>
      <c r="P95" s="52"/>
    </row>
    <row r="96" spans="1:9" ht="26.25" customHeight="1">
      <c r="A96" s="34" t="s">
        <v>50</v>
      </c>
      <c r="B96" s="35" t="s">
        <v>86</v>
      </c>
      <c r="C96" s="10"/>
      <c r="D96" s="10"/>
      <c r="E96" s="36"/>
      <c r="F96" s="36"/>
      <c r="G96" s="10"/>
      <c r="H96" s="36"/>
      <c r="I96" s="38"/>
    </row>
    <row r="97" spans="1:16" s="43" customFormat="1" ht="31.5" customHeight="1">
      <c r="A97" s="14">
        <v>1</v>
      </c>
      <c r="B97" s="45" t="s">
        <v>42</v>
      </c>
      <c r="C97" s="11">
        <v>11.51</v>
      </c>
      <c r="D97" s="12" t="s">
        <v>32</v>
      </c>
      <c r="E97" s="12">
        <v>11</v>
      </c>
      <c r="F97" s="14">
        <f aca="true" t="shared" si="3" ref="F97:F102">E97*C97</f>
        <v>126.61</v>
      </c>
      <c r="G97" s="12">
        <v>12</v>
      </c>
      <c r="H97" s="56">
        <f aca="true" t="shared" si="4" ref="H97:H102">G97*C97</f>
        <v>138.12</v>
      </c>
      <c r="I97" s="13" t="s">
        <v>51</v>
      </c>
      <c r="J97" s="41"/>
      <c r="K97" s="42"/>
      <c r="L97" s="42"/>
      <c r="M97" s="42"/>
      <c r="N97" s="42"/>
      <c r="O97" s="42"/>
      <c r="P97" s="42"/>
    </row>
    <row r="98" spans="1:16" s="43" customFormat="1" ht="31.5" customHeight="1">
      <c r="A98" s="14">
        <v>2</v>
      </c>
      <c r="B98" s="45" t="s">
        <v>40</v>
      </c>
      <c r="C98" s="11">
        <v>4.49</v>
      </c>
      <c r="D98" s="12" t="s">
        <v>32</v>
      </c>
      <c r="E98" s="12">
        <v>11</v>
      </c>
      <c r="F98" s="14">
        <f t="shared" si="3"/>
        <v>49.39</v>
      </c>
      <c r="G98" s="12">
        <v>12</v>
      </c>
      <c r="H98" s="56">
        <f t="shared" si="4"/>
        <v>53.88</v>
      </c>
      <c r="I98" s="13" t="s">
        <v>51</v>
      </c>
      <c r="J98" s="41"/>
      <c r="K98" s="42"/>
      <c r="L98" s="42"/>
      <c r="M98" s="42"/>
      <c r="N98" s="42"/>
      <c r="O98" s="42"/>
      <c r="P98" s="42"/>
    </row>
    <row r="99" spans="1:16" s="43" customFormat="1" ht="36" customHeight="1">
      <c r="A99" s="14">
        <v>3</v>
      </c>
      <c r="B99" s="44" t="s">
        <v>76</v>
      </c>
      <c r="C99" s="11">
        <v>4.49</v>
      </c>
      <c r="D99" s="12" t="s">
        <v>32</v>
      </c>
      <c r="E99" s="12">
        <v>10</v>
      </c>
      <c r="F99" s="14">
        <f t="shared" si="3"/>
        <v>44.900000000000006</v>
      </c>
      <c r="G99" s="12">
        <v>25</v>
      </c>
      <c r="H99" s="12">
        <f t="shared" si="4"/>
        <v>112.25</v>
      </c>
      <c r="I99" s="13" t="s">
        <v>119</v>
      </c>
      <c r="J99" s="41"/>
      <c r="K99" s="42"/>
      <c r="L99" s="42"/>
      <c r="M99" s="42"/>
      <c r="N99" s="42"/>
      <c r="O99" s="42"/>
      <c r="P99" s="42"/>
    </row>
    <row r="100" spans="1:16" s="43" customFormat="1" ht="22.5" customHeight="1">
      <c r="A100" s="14">
        <v>4</v>
      </c>
      <c r="B100" s="45" t="s">
        <v>66</v>
      </c>
      <c r="C100" s="11">
        <v>6.588</v>
      </c>
      <c r="D100" s="12" t="s">
        <v>36</v>
      </c>
      <c r="E100" s="12">
        <v>45</v>
      </c>
      <c r="F100" s="14">
        <f t="shared" si="3"/>
        <v>296.46</v>
      </c>
      <c r="G100" s="12">
        <v>45</v>
      </c>
      <c r="H100" s="12">
        <f t="shared" si="4"/>
        <v>296.46</v>
      </c>
      <c r="I100" s="13" t="s">
        <v>92</v>
      </c>
      <c r="J100" s="41"/>
      <c r="K100" s="42"/>
      <c r="L100" s="42"/>
      <c r="M100" s="42"/>
      <c r="N100" s="42"/>
      <c r="O100" s="42"/>
      <c r="P100" s="42"/>
    </row>
    <row r="101" spans="1:16" s="43" customFormat="1" ht="37.5" customHeight="1">
      <c r="A101" s="14">
        <v>5</v>
      </c>
      <c r="B101" s="45" t="s">
        <v>84</v>
      </c>
      <c r="C101" s="11">
        <v>2.588</v>
      </c>
      <c r="D101" s="12" t="s">
        <v>36</v>
      </c>
      <c r="E101" s="12">
        <v>95</v>
      </c>
      <c r="F101" s="14">
        <f t="shared" si="3"/>
        <v>245.86</v>
      </c>
      <c r="G101" s="12">
        <v>30</v>
      </c>
      <c r="H101" s="12">
        <f t="shared" si="4"/>
        <v>77.64</v>
      </c>
      <c r="I101" s="13" t="s">
        <v>97</v>
      </c>
      <c r="J101" s="41"/>
      <c r="K101" s="42"/>
      <c r="L101" s="42"/>
      <c r="M101" s="42"/>
      <c r="N101" s="42"/>
      <c r="O101" s="42"/>
      <c r="P101" s="42"/>
    </row>
    <row r="102" spans="1:16" s="43" customFormat="1" ht="24.75" customHeight="1">
      <c r="A102" s="14">
        <v>6</v>
      </c>
      <c r="B102" s="45" t="s">
        <v>75</v>
      </c>
      <c r="C102" s="11">
        <v>5.416</v>
      </c>
      <c r="D102" s="12" t="s">
        <v>36</v>
      </c>
      <c r="E102" s="12">
        <v>2</v>
      </c>
      <c r="F102" s="14">
        <f t="shared" si="3"/>
        <v>10.832</v>
      </c>
      <c r="G102" s="12">
        <v>8</v>
      </c>
      <c r="H102" s="12">
        <f t="shared" si="4"/>
        <v>43.328</v>
      </c>
      <c r="I102" s="13" t="s">
        <v>123</v>
      </c>
      <c r="J102" s="41"/>
      <c r="K102" s="42"/>
      <c r="L102" s="42"/>
      <c r="M102" s="42"/>
      <c r="N102" s="42"/>
      <c r="O102" s="42"/>
      <c r="P102" s="42"/>
    </row>
    <row r="103" spans="1:11" ht="21.75" customHeight="1">
      <c r="A103" s="39"/>
      <c r="B103" s="11" t="s">
        <v>29</v>
      </c>
      <c r="C103" s="11"/>
      <c r="D103" s="12"/>
      <c r="E103" s="11"/>
      <c r="F103" s="48">
        <f>SUM(F97:F102)</f>
        <v>774.052</v>
      </c>
      <c r="G103" s="48"/>
      <c r="H103" s="48">
        <f>SUM(H97:H102)</f>
        <v>721.678</v>
      </c>
      <c r="I103" s="50"/>
      <c r="K103" s="49"/>
    </row>
    <row r="104" spans="1:9" ht="21.75" customHeight="1">
      <c r="A104" s="17" t="s">
        <v>104</v>
      </c>
      <c r="B104" s="18"/>
      <c r="C104" s="19"/>
      <c r="D104" s="19"/>
      <c r="E104" s="20"/>
      <c r="F104" s="20"/>
      <c r="G104" s="19"/>
      <c r="H104" s="20"/>
      <c r="I104" s="21"/>
    </row>
    <row r="105" spans="1:9" ht="21.75" customHeight="1">
      <c r="A105" s="14">
        <v>1</v>
      </c>
      <c r="B105" s="16" t="s">
        <v>11</v>
      </c>
      <c r="C105" s="14">
        <v>1</v>
      </c>
      <c r="D105" s="14" t="s">
        <v>12</v>
      </c>
      <c r="E105" s="14">
        <v>0</v>
      </c>
      <c r="F105" s="12">
        <f>E105*C105</f>
        <v>0</v>
      </c>
      <c r="G105" s="14">
        <v>880</v>
      </c>
      <c r="H105" s="12">
        <f>G105*C105</f>
        <v>880</v>
      </c>
      <c r="I105" s="37" t="s">
        <v>13</v>
      </c>
    </row>
    <row r="106" spans="1:9" ht="21.75" customHeight="1">
      <c r="A106" s="14">
        <v>2</v>
      </c>
      <c r="B106" s="16" t="s">
        <v>14</v>
      </c>
      <c r="C106" s="14">
        <v>1</v>
      </c>
      <c r="D106" s="14" t="s">
        <v>12</v>
      </c>
      <c r="E106" s="14">
        <v>0</v>
      </c>
      <c r="F106" s="12">
        <f>E106*C106</f>
        <v>0</v>
      </c>
      <c r="G106" s="14">
        <v>680</v>
      </c>
      <c r="H106" s="12">
        <f>G106*C106</f>
        <v>680</v>
      </c>
      <c r="I106" s="25" t="s">
        <v>15</v>
      </c>
    </row>
    <row r="107" spans="1:9" ht="21.75" customHeight="1">
      <c r="A107" s="14">
        <v>3</v>
      </c>
      <c r="B107" s="16" t="s">
        <v>16</v>
      </c>
      <c r="C107" s="14">
        <v>1</v>
      </c>
      <c r="D107" s="14" t="s">
        <v>12</v>
      </c>
      <c r="E107" s="14">
        <v>0</v>
      </c>
      <c r="F107" s="12">
        <v>0</v>
      </c>
      <c r="G107" s="14">
        <v>380</v>
      </c>
      <c r="H107" s="12">
        <f>G107*C107</f>
        <v>380</v>
      </c>
      <c r="I107" s="25" t="s">
        <v>17</v>
      </c>
    </row>
    <row r="108" spans="1:11" ht="21.75" customHeight="1">
      <c r="A108" s="39"/>
      <c r="B108" s="11" t="s">
        <v>43</v>
      </c>
      <c r="C108" s="11"/>
      <c r="D108" s="12"/>
      <c r="E108" s="11"/>
      <c r="F108" s="48">
        <f>F103+F95+F89+F80+F71+F61+F52+F43+F34+F23+F15</f>
        <v>21692.564999999995</v>
      </c>
      <c r="G108" s="48"/>
      <c r="H108" s="48">
        <f>H103+H95+H89+H80+H71++H52+H43+H34+H23+H15</f>
        <v>14540.594</v>
      </c>
      <c r="I108" s="50">
        <v>37223.8</v>
      </c>
      <c r="K108" s="49"/>
    </row>
    <row r="109" spans="1:9" ht="21.75" customHeight="1">
      <c r="A109" s="24" t="s">
        <v>105</v>
      </c>
      <c r="B109" s="28" t="s">
        <v>18</v>
      </c>
      <c r="C109" s="79" t="s">
        <v>30</v>
      </c>
      <c r="D109" s="80"/>
      <c r="E109" s="81"/>
      <c r="F109" s="82">
        <f>I108*8%+384.84</f>
        <v>3362.7440000000006</v>
      </c>
      <c r="G109" s="83"/>
      <c r="H109" s="84"/>
      <c r="I109" s="26" t="s">
        <v>107</v>
      </c>
    </row>
    <row r="110" spans="1:9" ht="21.75" customHeight="1">
      <c r="A110" s="24" t="s">
        <v>106</v>
      </c>
      <c r="B110" s="28" t="s">
        <v>33</v>
      </c>
      <c r="C110" s="79" t="s">
        <v>31</v>
      </c>
      <c r="D110" s="80"/>
      <c r="E110" s="81"/>
      <c r="F110" s="82">
        <f>I108*0.17</f>
        <v>6328.046000000001</v>
      </c>
      <c r="G110" s="83"/>
      <c r="H110" s="84"/>
      <c r="I110" s="16" t="s">
        <v>28</v>
      </c>
    </row>
    <row r="111" spans="1:9" ht="21.75" customHeight="1">
      <c r="A111" s="27"/>
      <c r="B111" s="28"/>
      <c r="C111" s="73" t="s">
        <v>35</v>
      </c>
      <c r="D111" s="74"/>
      <c r="E111" s="75"/>
      <c r="F111" s="76">
        <f>I108+H107+H106+H105+F109+F110</f>
        <v>48854.590000000004</v>
      </c>
      <c r="G111" s="77"/>
      <c r="H111" s="78"/>
      <c r="I111" s="23" t="s">
        <v>34</v>
      </c>
    </row>
    <row r="112" spans="1:9" ht="21.75" customHeight="1">
      <c r="A112" s="27"/>
      <c r="B112" s="73" t="s">
        <v>52</v>
      </c>
      <c r="C112" s="70"/>
      <c r="D112" s="70"/>
      <c r="E112" s="70"/>
      <c r="F112" s="70"/>
      <c r="G112" s="70"/>
      <c r="H112" s="94"/>
      <c r="I112" s="23"/>
    </row>
    <row r="113" spans="1:9" ht="14.25">
      <c r="A113" s="29" t="s">
        <v>19</v>
      </c>
      <c r="B113" s="30"/>
      <c r="C113" s="29"/>
      <c r="D113" s="29"/>
      <c r="E113" s="22"/>
      <c r="F113" s="22"/>
      <c r="G113" s="31"/>
      <c r="H113" s="22"/>
      <c r="I113" s="8" t="s">
        <v>108</v>
      </c>
    </row>
    <row r="114" spans="1:9" ht="14.25">
      <c r="A114" s="32" t="s">
        <v>20</v>
      </c>
      <c r="B114" s="85" t="s">
        <v>21</v>
      </c>
      <c r="C114" s="86"/>
      <c r="D114" s="86"/>
      <c r="E114" s="86"/>
      <c r="F114" s="86"/>
      <c r="G114" s="86"/>
      <c r="H114" s="86"/>
      <c r="I114" s="86"/>
    </row>
    <row r="115" spans="1:9" ht="14.25">
      <c r="A115" s="32" t="s">
        <v>20</v>
      </c>
      <c r="B115" s="86" t="s">
        <v>22</v>
      </c>
      <c r="C115" s="86"/>
      <c r="D115" s="86"/>
      <c r="E115" s="86"/>
      <c r="F115" s="86"/>
      <c r="G115" s="86"/>
      <c r="H115" s="86"/>
      <c r="I115" s="86"/>
    </row>
    <row r="116" spans="1:9" ht="14.25">
      <c r="A116" s="32" t="s">
        <v>20</v>
      </c>
      <c r="B116" s="86" t="s">
        <v>23</v>
      </c>
      <c r="C116" s="86"/>
      <c r="D116" s="86"/>
      <c r="E116" s="86"/>
      <c r="F116" s="86"/>
      <c r="G116" s="86"/>
      <c r="H116" s="86"/>
      <c r="I116" s="86"/>
    </row>
    <row r="117" spans="1:9" ht="14.25">
      <c r="A117" s="33" t="s">
        <v>20</v>
      </c>
      <c r="B117" s="95" t="s">
        <v>24</v>
      </c>
      <c r="C117" s="95"/>
      <c r="D117" s="95"/>
      <c r="E117" s="95"/>
      <c r="F117" s="95"/>
      <c r="G117" s="95"/>
      <c r="H117" s="95"/>
      <c r="I117" s="95"/>
    </row>
    <row r="118" spans="1:9" ht="14.25">
      <c r="A118" s="33" t="s">
        <v>20</v>
      </c>
      <c r="B118" s="95" t="s">
        <v>25</v>
      </c>
      <c r="C118" s="95"/>
      <c r="D118" s="95"/>
      <c r="E118" s="95"/>
      <c r="F118" s="95"/>
      <c r="G118" s="95"/>
      <c r="H118" s="95"/>
      <c r="I118" s="95"/>
    </row>
    <row r="120" spans="2:9" ht="14.25">
      <c r="B120" s="68" t="s">
        <v>26</v>
      </c>
      <c r="C120" s="68"/>
      <c r="I120" s="2" t="s">
        <v>27</v>
      </c>
    </row>
    <row r="121" ht="14.25">
      <c r="B121" s="1"/>
    </row>
    <row r="122" spans="2:9" ht="14.25">
      <c r="B122" s="68" t="s">
        <v>125</v>
      </c>
      <c r="C122" s="68"/>
      <c r="D122" s="68"/>
      <c r="I122" s="2" t="s">
        <v>126</v>
      </c>
    </row>
    <row r="123" spans="1:7" ht="14.25">
      <c r="A123" s="68" t="s">
        <v>37</v>
      </c>
      <c r="B123" s="68"/>
      <c r="C123" s="68"/>
      <c r="D123" s="68"/>
      <c r="E123" s="68"/>
      <c r="F123" s="68"/>
      <c r="G123" s="68"/>
    </row>
  </sheetData>
  <sheetProtection/>
  <mergeCells count="30">
    <mergeCell ref="B118:I118"/>
    <mergeCell ref="B122:D122"/>
    <mergeCell ref="A1:I1"/>
    <mergeCell ref="A5:A6"/>
    <mergeCell ref="B5:B6"/>
    <mergeCell ref="B115:I115"/>
    <mergeCell ref="B120:C120"/>
    <mergeCell ref="B116:I116"/>
    <mergeCell ref="B117:I117"/>
    <mergeCell ref="A24:B24"/>
    <mergeCell ref="B114:I114"/>
    <mergeCell ref="B2:I2"/>
    <mergeCell ref="C5:C6"/>
    <mergeCell ref="D5:D6"/>
    <mergeCell ref="E5:F5"/>
    <mergeCell ref="G5:H5"/>
    <mergeCell ref="I5:I6"/>
    <mergeCell ref="A4:I4"/>
    <mergeCell ref="A3:I3"/>
    <mergeCell ref="B112:H112"/>
    <mergeCell ref="A123:G123"/>
    <mergeCell ref="A7:C7"/>
    <mergeCell ref="A16:I16"/>
    <mergeCell ref="A35:I35"/>
    <mergeCell ref="C111:E111"/>
    <mergeCell ref="F111:H111"/>
    <mergeCell ref="C109:E109"/>
    <mergeCell ref="F109:H109"/>
    <mergeCell ref="C110:E110"/>
    <mergeCell ref="F110:H110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2011-10-27T02:28:31Z</cp:lastPrinted>
  <dcterms:created xsi:type="dcterms:W3CDTF">2006-09-24T05:52:42Z</dcterms:created>
  <dcterms:modified xsi:type="dcterms:W3CDTF">2011-10-30T06:57:12Z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