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431" windowWidth="7695" windowHeight="7995" activeTab="0"/>
  </bookViews>
  <sheets>
    <sheet name="方案" sheetId="1" r:id="rId1"/>
  </sheets>
  <definedNames>
    <definedName name="_xlnm.Print_Area" localSheetId="0">'方案'!$A$1:$I$147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<sst xmlns="http://schemas.openxmlformats.org/spreadsheetml/2006/main" count="377" uniqueCount="158">
  <si>
    <t>北京齐家盛装饰装潢有限公司工程报价单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</si>
  <si>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</si>
  <si>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</si>
  <si>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</si>
  <si>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</si>
  <si>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</si>
  <si>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</si>
  <si>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</si>
  <si>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</si>
  <si>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</si>
  <si>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</si>
  <si>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㎡</t>
  </si>
  <si>
    <t>材料搬运费</t>
  </si>
  <si>
    <t>项</t>
  </si>
  <si>
    <t>乙方所购材料分类给各工种搬运的费用</t>
  </si>
  <si>
    <t>垃圾清运费</t>
  </si>
  <si>
    <t>编织袋、人工费、(运至小区物业指定地点.)</t>
  </si>
  <si>
    <t>机械损耗费</t>
  </si>
  <si>
    <t>锯片、钻头、滚刷、机械磨损修理等</t>
  </si>
  <si>
    <t>管理费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</si>
  <si>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</si>
  <si>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</si>
  <si>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</si>
  <si>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</si>
  <si>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所有为客户代购的商品一律不加价.</t>
  </si>
  <si>
    <t>以上所有项目及数量按实际发生量为准.</t>
  </si>
  <si>
    <t>房间每增加一种颜色的墙漆，增加200元.</t>
  </si>
  <si>
    <t xml:space="preserve">               甲方：</t>
  </si>
  <si>
    <t xml:space="preserve">             乙方：</t>
  </si>
  <si>
    <t>直接化管理，是公司付出人力成本之后取得的费用</t>
  </si>
  <si>
    <t>小计</t>
  </si>
  <si>
    <t>小计*8%</t>
  </si>
  <si>
    <t>小计*17%</t>
  </si>
  <si>
    <t>㎡</t>
  </si>
  <si>
    <t>毛利润</t>
  </si>
  <si>
    <t>此报价不含税金。</t>
  </si>
  <si>
    <t>合计</t>
  </si>
  <si>
    <t>m</t>
  </si>
  <si>
    <t>主材部分参考价</t>
  </si>
  <si>
    <t>墙面贴砖</t>
  </si>
  <si>
    <t>顶面刮腻子及刷漆</t>
  </si>
  <si>
    <t>地面贴砖</t>
  </si>
  <si>
    <t>石膏线</t>
  </si>
  <si>
    <t>墙面刮腻子及刷漆</t>
  </si>
  <si>
    <t>基础合计</t>
  </si>
  <si>
    <t xml:space="preserve"> 快粘粉粘贴。</t>
  </si>
  <si>
    <t>樘</t>
  </si>
  <si>
    <t>顶面吊顶</t>
  </si>
  <si>
    <t>门及套</t>
  </si>
  <si>
    <t>五、</t>
  </si>
  <si>
    <t>六、</t>
  </si>
  <si>
    <t>七、</t>
  </si>
  <si>
    <t>地面找平</t>
  </si>
  <si>
    <t>一、客厅</t>
  </si>
  <si>
    <t>踢脚线</t>
  </si>
  <si>
    <t>二、阳台</t>
  </si>
  <si>
    <t>墙面做保温</t>
  </si>
  <si>
    <t>三、餐厅</t>
  </si>
  <si>
    <t>过门石</t>
  </si>
  <si>
    <t>窗套</t>
  </si>
  <si>
    <t>四、卫生间</t>
  </si>
  <si>
    <t>防水</t>
  </si>
  <si>
    <t>墙面拉毛</t>
  </si>
  <si>
    <t>包管</t>
  </si>
  <si>
    <t>窗台大理石</t>
  </si>
  <si>
    <t>厨房</t>
  </si>
  <si>
    <t>墙面贴砖</t>
  </si>
  <si>
    <t>包管</t>
  </si>
  <si>
    <t>批刮美巢易刮平腻子二至三遍，打磨平整。刷立邦净味底漆一遍，面漆二遍。不含特殊处理。</t>
  </si>
  <si>
    <t>32.5硅酸盐水泥、中砂水泥砂浆铺贴。规格≥220地砖、石材或马赛克，水泥沙浆厚度≤40mm不含找平、拉毛及地面处理。（不含主材、勾缝剂）</t>
  </si>
  <si>
    <t>32.5硅酸盐水泥、中砂水泥砂浆铺贴。不含找平、拉毛及墙面处理。（不含主材、勾缝剂）</t>
  </si>
  <si>
    <t>轻钢龙骨做框架，石膏板或水泥板饰面，内加隔音保温岩棉。（3米高内）</t>
  </si>
  <si>
    <t>实木复合型材。含油漆，油漆着色另计。</t>
  </si>
  <si>
    <t>金线米黄大理石台面（20公分以内，含磨边），20-40公分按两块计算，以此类推。</t>
  </si>
  <si>
    <t>轻钢龙骨做骨架，外封铝扣板。（面积含材料耗损30%)普通型</t>
  </si>
  <si>
    <t>水泥砂浆抹灰</t>
  </si>
  <si>
    <t>块</t>
  </si>
  <si>
    <t>地面清理、刷东方雨虹防水涂料3遍。如需找平，按找平费用另计。墙面上返1800mm，不包含原地面装饰层拆除。按实际涂刷面积计算工程量。雷邦士防水涂料45元/㎡。</t>
  </si>
  <si>
    <t>丰镇黑大理石（宽20公分以内，含磨边)，20-40公分按两项计算，以此类推。1平方米以上按面积计算。</t>
  </si>
  <si>
    <t>根</t>
  </si>
  <si>
    <t>轻体转包管，32.5水泥砂浆抹灰（宽350mm，高2.6米以下，超出另计）</t>
  </si>
  <si>
    <t>原地面清理，刷界面剂，强度32.5普通硅酸盐水泥、中砂水泥沙浆抹平。找平厚度平均不超过40mm，超过此厚度费用另计。</t>
  </si>
  <si>
    <t>实木复合型才，平板镂槽简单镶线每樘980元。门芯为衫木加奥松板，外贴实木皮烤漆饰面。</t>
  </si>
  <si>
    <t>水泥砂浆抹灰</t>
  </si>
  <si>
    <t>此报价不含电路改造</t>
  </si>
  <si>
    <t>轻钢龙骨，龙牌或泰山石膏板，石膏板拼接处留缝3-8mm，快粘粉或石膏粉填缝，牛皮纸或绷带粘缝处理，自攻钉刷防锈漆。</t>
  </si>
  <si>
    <t>防水</t>
  </si>
  <si>
    <t>地面贴砖</t>
  </si>
  <si>
    <t>地面清理、刷东方雨虹防水涂料3遍。如需找平，按找平费用另计。墙面上返1800mm，不包含原地面装饰层拆除。按实际涂刷面积计算工程量。雷邦士防水涂料45元/㎡。</t>
  </si>
  <si>
    <t>顶面吊顶</t>
  </si>
  <si>
    <t>轻钢龙骨做框架，外封铝扣板，（面积含材料损耗30%）</t>
  </si>
  <si>
    <t>过门石</t>
  </si>
  <si>
    <t>块</t>
  </si>
  <si>
    <t>门及套</t>
  </si>
  <si>
    <t>樘</t>
  </si>
  <si>
    <t>实木复合型材，普通造型镶嵌系列。（不含五金件）</t>
  </si>
  <si>
    <t>门及套</t>
  </si>
  <si>
    <t>窗套</t>
  </si>
  <si>
    <t>m</t>
  </si>
  <si>
    <t>实木复合型材，含油漆，油漆着色另计。</t>
  </si>
  <si>
    <t>窗台大理石</t>
  </si>
  <si>
    <t>石膏线</t>
  </si>
  <si>
    <t>预算员：勾爽           审核员：</t>
  </si>
  <si>
    <t>八、非利润代收费项目</t>
  </si>
  <si>
    <t>九</t>
  </si>
  <si>
    <t>十</t>
  </si>
  <si>
    <t>折叠门</t>
  </si>
  <si>
    <t>铝镁合金（含普通五金、玻璃）</t>
  </si>
  <si>
    <t>踢脚线</t>
  </si>
  <si>
    <t>m</t>
  </si>
  <si>
    <t>次卧室</t>
  </si>
  <si>
    <t>次卫</t>
  </si>
  <si>
    <t>主卧</t>
  </si>
  <si>
    <t>墙面刮腻子及刷漆</t>
  </si>
  <si>
    <t>地面找平</t>
  </si>
  <si>
    <t>水泥砂浆抹灰</t>
  </si>
  <si>
    <t>快粘粉粘贴</t>
  </si>
  <si>
    <t>八、</t>
  </si>
  <si>
    <t>主卫</t>
  </si>
  <si>
    <t>顶面吊顶</t>
  </si>
  <si>
    <t>轻钢龙骨做骨架，外封铝扣板。（面积含材料耗损30%)普通型</t>
  </si>
  <si>
    <t>防水</t>
  </si>
  <si>
    <t>地面清理、刷东方雨虹防水涂料3遍。如需找平，按找平费用另计。墙面上返1800mm，不包含原地面装饰层拆除。按实际涂刷面积计算工程量。雷邦士防水涂料45元/㎡。</t>
  </si>
  <si>
    <t>墙面拉毛</t>
  </si>
  <si>
    <t>水泥砂浆抹灰</t>
  </si>
  <si>
    <t>墙面贴砖</t>
  </si>
  <si>
    <t>㎡</t>
  </si>
  <si>
    <t>32.5硅酸盐水泥、中砂水泥砂浆铺贴。规格≥220地砖、石材或马赛克，水泥沙浆厚度≤40mm不含找平、拉毛及地面处理。（不含主材、勾缝剂）</t>
  </si>
  <si>
    <t>起地台</t>
  </si>
  <si>
    <t>轻体转，强度32.5普通硅酸盐水泥，中砂是你砂浆砌筑、抹灰。按平面面积计算工程量，高度≤220mm。面层装饰另计。</t>
  </si>
  <si>
    <t>地面贴砖</t>
  </si>
  <si>
    <t>墙面贴马赛克</t>
  </si>
  <si>
    <t>32.5硅酸盐水泥、中砂水泥砂浆铺贴。文化石指5CM以下规格的拼花贴法，不含找平、拉毛、及墙面处理。（不含主材、勾缝剂）</t>
  </si>
  <si>
    <t>地台贴砖</t>
  </si>
  <si>
    <t>踏步贴马赛克</t>
  </si>
  <si>
    <t>包管</t>
  </si>
  <si>
    <t>根</t>
  </si>
  <si>
    <t>轻体转包管，32.5水泥砂浆抹灰（宽350mm，高2.6米以下，超出另计）</t>
  </si>
  <si>
    <t>过门石</t>
  </si>
  <si>
    <t>块</t>
  </si>
  <si>
    <t>丰镇黑大理石（宽20公分以内，含磨边)，20-40公分按两项计算，以此类推。1平方米以上按面积计算。</t>
  </si>
  <si>
    <t>门及套</t>
  </si>
  <si>
    <t>樘</t>
  </si>
  <si>
    <t>实木复合型材，普通造型镶嵌系列。（不含五金件）</t>
  </si>
  <si>
    <t>九、</t>
  </si>
  <si>
    <t>次卧室1</t>
  </si>
  <si>
    <t>快粘粉粘贴</t>
  </si>
  <si>
    <t>十、</t>
  </si>
  <si>
    <t>书房</t>
  </si>
  <si>
    <t>储藏室</t>
  </si>
  <si>
    <t>十一、</t>
  </si>
  <si>
    <t>门厅</t>
  </si>
  <si>
    <t>批刮美巢易刮平腻子二至三遍，打磨平整。刷立邦净味底漆一遍，面漆二遍。不含特殊处理。</t>
  </si>
  <si>
    <t>110.7*30*8%=265(含砖的管理费）</t>
  </si>
  <si>
    <t xml:space="preserve">          2011年  10 月19  日</t>
  </si>
  <si>
    <t xml:space="preserve">        2011年 10  月  19 日</t>
  </si>
  <si>
    <t xml:space="preserve">业主：程小姐                        电话： </t>
  </si>
  <si>
    <t xml:space="preserve">                                                                                                        工程地址：领秀慧中小区
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</si>
</sst>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 "/>
  </numFmts>
  <fonts count="35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color indexed="14"/>
      <name val="宋体"/>
      <family val="0"/>
    </font>
    <font>
      <sz val="12"/>
      <color indexed="14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13"/>
      <name val="宋体"/>
      <family val="0"/>
    </font>
    <font>
      <sz val="12"/>
      <color indexed="1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0" fontId="10" fillId="16" borderId="11" xfId="0" applyFont="1" applyFill="1" applyBorder="1" applyAlignment="1">
      <alignment vertical="center"/>
    </xf>
    <xf numFmtId="0" fontId="10" fillId="16" borderId="12" xfId="0" applyFont="1" applyFill="1" applyBorder="1" applyAlignment="1">
      <alignment horizontal="left" vertical="center"/>
    </xf>
    <xf numFmtId="0" fontId="10" fillId="16" borderId="12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vertical="center"/>
    </xf>
    <xf numFmtId="0" fontId="10" fillId="16" borderId="13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87" fontId="6" fillId="24" borderId="10" xfId="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10" fillId="16" borderId="14" xfId="0" applyFont="1" applyFill="1" applyBorder="1" applyAlignment="1">
      <alignment vertical="center"/>
    </xf>
    <xf numFmtId="0" fontId="10" fillId="16" borderId="0" xfId="0" applyFont="1" applyFill="1" applyBorder="1" applyAlignment="1">
      <alignment horizontal="left" vertical="center"/>
    </xf>
    <xf numFmtId="0" fontId="7" fillId="16" borderId="0" xfId="0" applyFont="1" applyFill="1" applyBorder="1" applyAlignment="1">
      <alignment vertical="center"/>
    </xf>
    <xf numFmtId="0" fontId="6" fillId="24" borderId="15" xfId="0" applyFont="1" applyFill="1" applyBorder="1" applyAlignment="1">
      <alignment horizontal="left" vertical="center"/>
    </xf>
    <xf numFmtId="0" fontId="7" fillId="16" borderId="16" xfId="0" applyFont="1" applyFill="1" applyBorder="1" applyAlignment="1">
      <alignment vertical="center"/>
    </xf>
    <xf numFmtId="0" fontId="12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 wrapText="1"/>
    </xf>
    <xf numFmtId="0" fontId="14" fillId="24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 vertical="center"/>
    </xf>
    <xf numFmtId="192" fontId="10" fillId="16" borderId="12" xfId="0" applyNumberFormat="1" applyFont="1" applyFill="1" applyBorder="1" applyAlignment="1">
      <alignment horizontal="center" vertical="center"/>
    </xf>
    <xf numFmtId="192" fontId="0" fillId="24" borderId="0" xfId="0" applyNumberFormat="1" applyFill="1" applyAlignment="1">
      <alignment vertical="center"/>
    </xf>
    <xf numFmtId="192" fontId="6" fillId="0" borderId="10" xfId="0" applyNumberFormat="1" applyFont="1" applyFill="1" applyBorder="1" applyAlignment="1">
      <alignment horizontal="left" vertical="center" wrapText="1"/>
    </xf>
    <xf numFmtId="0" fontId="33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vertical="center"/>
    </xf>
    <xf numFmtId="192" fontId="1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left" vertical="center" wrapText="1"/>
    </xf>
    <xf numFmtId="9" fontId="7" fillId="24" borderId="13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9" fontId="7" fillId="2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16" borderId="11" xfId="0" applyFont="1" applyFill="1" applyBorder="1" applyAlignment="1">
      <alignment vertical="center"/>
    </xf>
    <xf numFmtId="0" fontId="10" fillId="16" borderId="12" xfId="0" applyFont="1" applyFill="1" applyBorder="1" applyAlignment="1">
      <alignment vertical="center"/>
    </xf>
    <xf numFmtId="0" fontId="10" fillId="16" borderId="13" xfId="0" applyFont="1" applyFill="1" applyBorder="1" applyAlignment="1">
      <alignment vertical="center"/>
    </xf>
    <xf numFmtId="9" fontId="7" fillId="24" borderId="12" xfId="0" applyNumberFormat="1" applyFont="1" applyFill="1" applyBorder="1" applyAlignment="1">
      <alignment horizontal="center" vertical="center"/>
    </xf>
    <xf numFmtId="187" fontId="10" fillId="25" borderId="11" xfId="0" applyNumberFormat="1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9" fontId="6" fillId="24" borderId="11" xfId="0" applyNumberFormat="1" applyFont="1" applyFill="1" applyBorder="1" applyAlignment="1">
      <alignment horizontal="center" vertical="center"/>
    </xf>
    <xf numFmtId="9" fontId="6" fillId="24" borderId="12" xfId="0" applyNumberFormat="1" applyFont="1" applyFill="1" applyBorder="1" applyAlignment="1">
      <alignment horizontal="center" vertical="center"/>
    </xf>
    <xf numFmtId="9" fontId="6" fillId="24" borderId="13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186" fontId="10" fillId="24" borderId="11" xfId="0" applyNumberFormat="1" applyFont="1" applyFill="1" applyBorder="1" applyAlignment="1">
      <alignment horizontal="center" vertical="center"/>
    </xf>
    <xf numFmtId="186" fontId="10" fillId="24" borderId="12" xfId="0" applyNumberFormat="1" applyFont="1" applyFill="1" applyBorder="1" applyAlignment="1">
      <alignment horizontal="center" vertical="center"/>
    </xf>
    <xf numFmtId="186" fontId="10" fillId="24" borderId="13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PageLayoutView="0" workbookViewId="0" topLeftCell="A127">
      <selection activeCell="L10" sqref="L10"/>
    </sheetView>
  </sheetViews>
  <sheetFormatPr defaultColWidth="9.00390625" defaultRowHeight="14.25"/>
  <cols>
    <col min="1" max="1" width="4.125" style="1" customWidth="1"/>
    <col min="2" max="2" width="13.75390625" style="2" customWidth="1"/>
    <col min="3" max="3" width="6.25390625" style="1" customWidth="1"/>
    <col min="4" max="4" width="4.375" style="1" customWidth="1"/>
    <col min="5" max="5" width="4.50390625" style="3" customWidth="1"/>
    <col min="6" max="6" width="10.50390625" style="3" customWidth="1"/>
    <col min="7" max="7" width="5.625" style="4" customWidth="1"/>
    <col min="8" max="8" width="9.125" style="3" customWidth="1"/>
    <col min="9" max="9" width="44.125" style="2" customWidth="1"/>
    <col min="10" max="16384" width="9.00390625" style="5" customWidth="1"/>
  </cols>
  <sheetData>
    <row r="1" spans="1:9" ht="34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</row>
    <row r="2" spans="1:9" ht="20.25" customHeight="1">
      <c r="A2" s="9"/>
      <c r="B2" s="65" t="s">
        <v>1</v>
      </c>
      <c r="C2" s="62"/>
      <c r="D2" s="62"/>
      <c r="E2" s="62"/>
      <c r="F2" s="62"/>
      <c r="G2" s="62"/>
      <c r="H2" s="62"/>
      <c r="I2" s="62"/>
    </row>
    <row r="3" spans="1:9" s="6" customFormat="1" ht="24" customHeight="1">
      <c r="A3" s="85" t="s">
        <v>157</v>
      </c>
      <c r="B3" s="86"/>
      <c r="C3" s="86"/>
      <c r="D3" s="86"/>
      <c r="E3" s="86"/>
      <c r="F3" s="86"/>
      <c r="G3" s="86"/>
      <c r="H3" s="86"/>
      <c r="I3" s="86"/>
    </row>
    <row r="4" spans="1:9" s="6" customFormat="1" ht="20.25" customHeight="1">
      <c r="A4" s="84" t="s">
        <v>156</v>
      </c>
      <c r="B4" s="84"/>
      <c r="C4" s="84"/>
      <c r="D4" s="84"/>
      <c r="E4" s="84"/>
      <c r="F4" s="84"/>
      <c r="G4" s="84"/>
      <c r="H4" s="84"/>
      <c r="I4" s="84"/>
    </row>
    <row r="5" spans="1:9" s="7" customFormat="1" ht="19.5" customHeight="1">
      <c r="A5" s="63" t="s">
        <v>2</v>
      </c>
      <c r="B5" s="64" t="s">
        <v>3</v>
      </c>
      <c r="C5" s="64" t="s">
        <v>4</v>
      </c>
      <c r="D5" s="64" t="s">
        <v>5</v>
      </c>
      <c r="E5" s="66" t="s">
        <v>6</v>
      </c>
      <c r="F5" s="66"/>
      <c r="G5" s="66" t="s">
        <v>7</v>
      </c>
      <c r="H5" s="66"/>
      <c r="I5" s="64" t="s">
        <v>8</v>
      </c>
    </row>
    <row r="6" spans="1:9" ht="18.75" customHeight="1">
      <c r="A6" s="63"/>
      <c r="B6" s="64"/>
      <c r="C6" s="64"/>
      <c r="D6" s="64"/>
      <c r="E6" s="39" t="s">
        <v>9</v>
      </c>
      <c r="F6" s="39" t="s">
        <v>10</v>
      </c>
      <c r="G6" s="39" t="s">
        <v>9</v>
      </c>
      <c r="H6" s="39" t="s">
        <v>10</v>
      </c>
      <c r="I6" s="64"/>
    </row>
    <row r="7" spans="1:9" ht="19.5" customHeight="1">
      <c r="A7" s="70" t="s">
        <v>53</v>
      </c>
      <c r="B7" s="68"/>
      <c r="C7" s="68"/>
      <c r="D7" s="10"/>
      <c r="E7" s="35"/>
      <c r="F7" s="35"/>
      <c r="G7" s="10"/>
      <c r="H7" s="35"/>
      <c r="I7" s="37"/>
    </row>
    <row r="8" spans="1:9" ht="26.25" customHeight="1">
      <c r="A8" s="14">
        <v>1</v>
      </c>
      <c r="B8" s="43" t="s">
        <v>40</v>
      </c>
      <c r="C8" s="46">
        <v>23.1</v>
      </c>
      <c r="D8" s="12" t="s">
        <v>33</v>
      </c>
      <c r="E8" s="11">
        <v>15</v>
      </c>
      <c r="F8" s="45">
        <f>E8*C8</f>
        <v>346.5</v>
      </c>
      <c r="G8" s="11">
        <v>12</v>
      </c>
      <c r="H8" s="45">
        <f aca="true" t="shared" si="0" ref="H8:H15">G8*C8</f>
        <v>277.20000000000005</v>
      </c>
      <c r="I8" s="13" t="s">
        <v>68</v>
      </c>
    </row>
    <row r="9" spans="1:9" ht="36" customHeight="1">
      <c r="A9" s="14">
        <v>2</v>
      </c>
      <c r="B9" s="43" t="s">
        <v>47</v>
      </c>
      <c r="C9" s="11">
        <v>23.1</v>
      </c>
      <c r="D9" s="12" t="s">
        <v>33</v>
      </c>
      <c r="E9" s="11">
        <v>45</v>
      </c>
      <c r="F9" s="12">
        <f aca="true" t="shared" si="1" ref="F9:F15">C9*E9</f>
        <v>1039.5</v>
      </c>
      <c r="G9" s="11">
        <v>40</v>
      </c>
      <c r="H9" s="45">
        <f t="shared" si="0"/>
        <v>924</v>
      </c>
      <c r="I9" s="13" t="s">
        <v>85</v>
      </c>
    </row>
    <row r="10" spans="1:9" ht="27" customHeight="1">
      <c r="A10" s="14">
        <v>3</v>
      </c>
      <c r="B10" s="43" t="s">
        <v>43</v>
      </c>
      <c r="C10" s="11">
        <v>46.7</v>
      </c>
      <c r="D10" s="12" t="s">
        <v>11</v>
      </c>
      <c r="E10" s="11">
        <v>15</v>
      </c>
      <c r="F10" s="12">
        <f t="shared" si="1"/>
        <v>700.5</v>
      </c>
      <c r="G10" s="11">
        <v>12</v>
      </c>
      <c r="H10" s="45">
        <f t="shared" si="0"/>
        <v>560.4000000000001</v>
      </c>
      <c r="I10" s="13" t="s">
        <v>68</v>
      </c>
    </row>
    <row r="11" spans="1:9" ht="39" customHeight="1">
      <c r="A11" s="14">
        <v>4</v>
      </c>
      <c r="B11" s="43" t="s">
        <v>87</v>
      </c>
      <c r="C11" s="11">
        <v>23.1</v>
      </c>
      <c r="D11" s="12" t="s">
        <v>11</v>
      </c>
      <c r="E11" s="11">
        <v>10</v>
      </c>
      <c r="F11" s="12">
        <f t="shared" si="1"/>
        <v>231</v>
      </c>
      <c r="G11" s="11">
        <v>25</v>
      </c>
      <c r="H11" s="45">
        <f t="shared" si="0"/>
        <v>577.5</v>
      </c>
      <c r="I11" s="13" t="s">
        <v>69</v>
      </c>
    </row>
    <row r="12" spans="1:9" ht="26.25" customHeight="1">
      <c r="A12" s="14">
        <v>5</v>
      </c>
      <c r="B12" s="43" t="s">
        <v>97</v>
      </c>
      <c r="C12" s="11">
        <v>8</v>
      </c>
      <c r="D12" s="12" t="s">
        <v>98</v>
      </c>
      <c r="E12" s="11">
        <v>45</v>
      </c>
      <c r="F12" s="12">
        <f t="shared" si="1"/>
        <v>360</v>
      </c>
      <c r="G12" s="11">
        <v>45</v>
      </c>
      <c r="H12" s="45">
        <f>G12*C12</f>
        <v>360</v>
      </c>
      <c r="I12" s="13" t="s">
        <v>99</v>
      </c>
    </row>
    <row r="13" spans="1:9" ht="26.25" customHeight="1">
      <c r="A13" s="14">
        <v>6</v>
      </c>
      <c r="B13" s="43" t="s">
        <v>108</v>
      </c>
      <c r="C13" s="11">
        <v>13.6</v>
      </c>
      <c r="D13" s="12" t="s">
        <v>98</v>
      </c>
      <c r="E13" s="11">
        <v>2</v>
      </c>
      <c r="F13" s="12">
        <f t="shared" si="1"/>
        <v>27.2</v>
      </c>
      <c r="G13" s="11">
        <v>8</v>
      </c>
      <c r="H13" s="45">
        <f>G13*C13</f>
        <v>108.8</v>
      </c>
      <c r="I13" s="13" t="s">
        <v>70</v>
      </c>
    </row>
    <row r="14" spans="1:9" ht="26.25" customHeight="1">
      <c r="A14" s="14">
        <v>7</v>
      </c>
      <c r="B14" s="43" t="s">
        <v>100</v>
      </c>
      <c r="C14" s="11">
        <v>2</v>
      </c>
      <c r="D14" s="12" t="s">
        <v>98</v>
      </c>
      <c r="E14" s="11">
        <v>95</v>
      </c>
      <c r="F14" s="12">
        <f t="shared" si="1"/>
        <v>190</v>
      </c>
      <c r="G14" s="11">
        <v>30</v>
      </c>
      <c r="H14" s="45">
        <f t="shared" si="0"/>
        <v>60</v>
      </c>
      <c r="I14" s="13" t="s">
        <v>73</v>
      </c>
    </row>
    <row r="15" spans="1:9" ht="25.5" customHeight="1">
      <c r="A15" s="14">
        <v>8</v>
      </c>
      <c r="B15" s="43" t="s">
        <v>106</v>
      </c>
      <c r="C15" s="11">
        <v>3</v>
      </c>
      <c r="D15" s="12" t="s">
        <v>11</v>
      </c>
      <c r="E15" s="11">
        <v>320</v>
      </c>
      <c r="F15" s="12">
        <f t="shared" si="1"/>
        <v>960</v>
      </c>
      <c r="G15" s="11">
        <v>100</v>
      </c>
      <c r="H15" s="45">
        <f t="shared" si="0"/>
        <v>300</v>
      </c>
      <c r="I15" s="13" t="s">
        <v>107</v>
      </c>
    </row>
    <row r="16" spans="1:11" ht="21.75" customHeight="1">
      <c r="A16" s="38"/>
      <c r="B16" s="11" t="s">
        <v>30</v>
      </c>
      <c r="C16" s="11"/>
      <c r="D16" s="12"/>
      <c r="E16" s="11"/>
      <c r="F16" s="47">
        <f>SUM(F8:F15)</f>
        <v>3854.7</v>
      </c>
      <c r="G16" s="47"/>
      <c r="H16" s="47">
        <f>SUM(H8:H15)</f>
        <v>3167.9000000000005</v>
      </c>
      <c r="I16" s="49"/>
      <c r="K16" s="48"/>
    </row>
    <row r="17" spans="1:16" s="42" customFormat="1" ht="23.25" customHeight="1">
      <c r="A17" s="70" t="s">
        <v>55</v>
      </c>
      <c r="B17" s="71"/>
      <c r="C17" s="71"/>
      <c r="D17" s="71"/>
      <c r="E17" s="71"/>
      <c r="F17" s="71"/>
      <c r="G17" s="71"/>
      <c r="H17" s="71"/>
      <c r="I17" s="72"/>
      <c r="J17" s="40"/>
      <c r="K17" s="41"/>
      <c r="L17" s="41"/>
      <c r="M17" s="41"/>
      <c r="N17" s="41"/>
      <c r="O17" s="41"/>
      <c r="P17" s="41"/>
    </row>
    <row r="18" spans="1:16" s="42" customFormat="1" ht="30.75" customHeight="1">
      <c r="A18" s="14">
        <v>1</v>
      </c>
      <c r="B18" s="43" t="s">
        <v>89</v>
      </c>
      <c r="C18" s="46">
        <v>6.1</v>
      </c>
      <c r="D18" s="12" t="s">
        <v>11</v>
      </c>
      <c r="E18" s="11">
        <v>65</v>
      </c>
      <c r="F18" s="12">
        <f>E18*C18</f>
        <v>396.5</v>
      </c>
      <c r="G18" s="11">
        <v>25</v>
      </c>
      <c r="H18" s="45">
        <f aca="true" t="shared" si="2" ref="H18:H24">G18*C18</f>
        <v>152.5</v>
      </c>
      <c r="I18" s="13" t="s">
        <v>90</v>
      </c>
      <c r="J18" s="40"/>
      <c r="K18" s="41"/>
      <c r="L18" s="41"/>
      <c r="M18" s="41"/>
      <c r="N18" s="41"/>
      <c r="O18" s="41"/>
      <c r="P18" s="41"/>
    </row>
    <row r="19" spans="1:16" s="42" customFormat="1" ht="30" customHeight="1">
      <c r="A19" s="14">
        <v>2</v>
      </c>
      <c r="B19" s="43" t="s">
        <v>43</v>
      </c>
      <c r="C19" s="11">
        <v>11.5</v>
      </c>
      <c r="D19" s="12" t="s">
        <v>11</v>
      </c>
      <c r="E19" s="11">
        <v>15</v>
      </c>
      <c r="F19" s="12">
        <f>E19*C19</f>
        <v>172.5</v>
      </c>
      <c r="G19" s="11">
        <v>12</v>
      </c>
      <c r="H19" s="45">
        <f t="shared" si="2"/>
        <v>138</v>
      </c>
      <c r="I19" s="13" t="s">
        <v>68</v>
      </c>
      <c r="J19" s="40"/>
      <c r="K19" s="41"/>
      <c r="L19" s="41"/>
      <c r="M19" s="41"/>
      <c r="N19" s="41"/>
      <c r="O19" s="41"/>
      <c r="P19" s="41"/>
    </row>
    <row r="20" spans="1:16" s="42" customFormat="1" ht="30" customHeight="1">
      <c r="A20" s="14">
        <v>3</v>
      </c>
      <c r="B20" s="44" t="s">
        <v>56</v>
      </c>
      <c r="C20" s="11">
        <v>3.9</v>
      </c>
      <c r="D20" s="12" t="s">
        <v>33</v>
      </c>
      <c r="E20" s="12">
        <v>55</v>
      </c>
      <c r="F20" s="14">
        <f>SUM(C20*E20)</f>
        <v>214.5</v>
      </c>
      <c r="G20" s="12">
        <v>45</v>
      </c>
      <c r="H20" s="45">
        <f t="shared" si="2"/>
        <v>175.5</v>
      </c>
      <c r="I20" s="13" t="s">
        <v>71</v>
      </c>
      <c r="J20" s="40"/>
      <c r="K20" s="41"/>
      <c r="L20" s="41"/>
      <c r="M20" s="41"/>
      <c r="N20" s="41"/>
      <c r="O20" s="41"/>
      <c r="P20" s="41"/>
    </row>
    <row r="21" spans="1:16" s="52" customFormat="1" ht="38.25" customHeight="1">
      <c r="A21" s="14">
        <v>4</v>
      </c>
      <c r="B21" s="54" t="s">
        <v>86</v>
      </c>
      <c r="C21" s="55">
        <v>17.6</v>
      </c>
      <c r="D21" s="12" t="s">
        <v>33</v>
      </c>
      <c r="E21" s="53">
        <v>35</v>
      </c>
      <c r="F21" s="53">
        <f>C21*E21</f>
        <v>616</v>
      </c>
      <c r="G21" s="53">
        <v>30</v>
      </c>
      <c r="H21" s="55">
        <f t="shared" si="2"/>
        <v>528</v>
      </c>
      <c r="I21" s="56" t="s">
        <v>88</v>
      </c>
      <c r="J21" s="50"/>
      <c r="K21" s="51"/>
      <c r="L21" s="51"/>
      <c r="M21" s="51"/>
      <c r="N21" s="51"/>
      <c r="O21" s="51"/>
      <c r="P21" s="51"/>
    </row>
    <row r="22" spans="1:9" ht="41.25" customHeight="1">
      <c r="A22" s="14">
        <v>5</v>
      </c>
      <c r="B22" s="43" t="s">
        <v>87</v>
      </c>
      <c r="C22" s="11">
        <v>6.1</v>
      </c>
      <c r="D22" s="12" t="s">
        <v>33</v>
      </c>
      <c r="E22" s="11">
        <v>10</v>
      </c>
      <c r="F22" s="12">
        <f>C22*E22</f>
        <v>61</v>
      </c>
      <c r="G22" s="11">
        <v>25</v>
      </c>
      <c r="H22" s="45">
        <f t="shared" si="2"/>
        <v>152.5</v>
      </c>
      <c r="I22" s="13" t="s">
        <v>69</v>
      </c>
    </row>
    <row r="23" spans="1:9" ht="29.25" customHeight="1">
      <c r="A23" s="14">
        <v>6</v>
      </c>
      <c r="B23" s="43" t="s">
        <v>54</v>
      </c>
      <c r="C23" s="11">
        <v>11.6</v>
      </c>
      <c r="D23" s="12" t="s">
        <v>37</v>
      </c>
      <c r="E23" s="11">
        <v>2</v>
      </c>
      <c r="F23" s="12">
        <f>C23*E23</f>
        <v>23.2</v>
      </c>
      <c r="G23" s="11">
        <v>8</v>
      </c>
      <c r="H23" s="45">
        <f>G23*C23</f>
        <v>92.8</v>
      </c>
      <c r="I23" s="13" t="s">
        <v>70</v>
      </c>
    </row>
    <row r="24" spans="1:9" ht="27" customHeight="1">
      <c r="A24" s="14">
        <v>7</v>
      </c>
      <c r="B24" s="43" t="s">
        <v>91</v>
      </c>
      <c r="C24" s="11">
        <v>1</v>
      </c>
      <c r="D24" s="12" t="s">
        <v>92</v>
      </c>
      <c r="E24" s="11">
        <v>35</v>
      </c>
      <c r="F24" s="12">
        <f>C24*E24</f>
        <v>35</v>
      </c>
      <c r="G24" s="11">
        <v>15</v>
      </c>
      <c r="H24" s="45">
        <f t="shared" si="2"/>
        <v>15</v>
      </c>
      <c r="I24" s="13" t="s">
        <v>78</v>
      </c>
    </row>
    <row r="25" spans="1:11" ht="25.5" customHeight="1">
      <c r="A25" s="38"/>
      <c r="B25" s="11" t="s">
        <v>30</v>
      </c>
      <c r="C25" s="11"/>
      <c r="D25" s="12"/>
      <c r="E25" s="11"/>
      <c r="F25" s="47">
        <f>SUM(F18:F24)</f>
        <v>1518.7</v>
      </c>
      <c r="G25" s="47"/>
      <c r="H25" s="47">
        <f>SUM(H18:H24)</f>
        <v>1254.3</v>
      </c>
      <c r="I25" s="49"/>
      <c r="K25" s="48"/>
    </row>
    <row r="26" spans="1:9" ht="22.5" customHeight="1">
      <c r="A26" s="33" t="s">
        <v>57</v>
      </c>
      <c r="B26" s="34"/>
      <c r="C26" s="10"/>
      <c r="D26" s="10"/>
      <c r="E26" s="35"/>
      <c r="F26" s="35"/>
      <c r="G26" s="10"/>
      <c r="H26" s="35"/>
      <c r="I26" s="37"/>
    </row>
    <row r="27" spans="1:16" s="42" customFormat="1" ht="30.75" customHeight="1">
      <c r="A27" s="14">
        <v>1</v>
      </c>
      <c r="B27" s="43" t="s">
        <v>40</v>
      </c>
      <c r="C27" s="46">
        <v>7</v>
      </c>
      <c r="D27" s="12" t="s">
        <v>11</v>
      </c>
      <c r="E27" s="11">
        <v>15</v>
      </c>
      <c r="F27" s="12">
        <f>E27*C27</f>
        <v>105</v>
      </c>
      <c r="G27" s="11">
        <v>12</v>
      </c>
      <c r="H27" s="45">
        <f aca="true" t="shared" si="3" ref="H27:H33">G27*C27</f>
        <v>84</v>
      </c>
      <c r="I27" s="13" t="s">
        <v>68</v>
      </c>
      <c r="J27" s="40"/>
      <c r="K27" s="41"/>
      <c r="L27" s="41"/>
      <c r="M27" s="41"/>
      <c r="N27" s="41"/>
      <c r="O27" s="41"/>
      <c r="P27" s="41"/>
    </row>
    <row r="28" spans="1:16" s="42" customFormat="1" ht="34.5" customHeight="1">
      <c r="A28" s="14">
        <v>2</v>
      </c>
      <c r="B28" s="43" t="s">
        <v>89</v>
      </c>
      <c r="C28" s="11">
        <v>7</v>
      </c>
      <c r="D28" s="12" t="s">
        <v>11</v>
      </c>
      <c r="E28" s="11">
        <v>45</v>
      </c>
      <c r="F28" s="12">
        <f>E28*C28</f>
        <v>315</v>
      </c>
      <c r="G28" s="11">
        <v>40</v>
      </c>
      <c r="H28" s="45">
        <f t="shared" si="3"/>
        <v>280</v>
      </c>
      <c r="I28" s="13" t="s">
        <v>85</v>
      </c>
      <c r="J28" s="40"/>
      <c r="K28" s="41"/>
      <c r="L28" s="41"/>
      <c r="M28" s="41"/>
      <c r="N28" s="41"/>
      <c r="O28" s="41"/>
      <c r="P28" s="41"/>
    </row>
    <row r="29" spans="1:16" s="52" customFormat="1" ht="29.25" customHeight="1">
      <c r="A29" s="53">
        <v>3</v>
      </c>
      <c r="B29" s="54" t="s">
        <v>43</v>
      </c>
      <c r="C29" s="55">
        <v>20.3</v>
      </c>
      <c r="D29" s="12" t="s">
        <v>11</v>
      </c>
      <c r="E29" s="53">
        <v>15</v>
      </c>
      <c r="F29" s="53">
        <f>C29*E29</f>
        <v>304.5</v>
      </c>
      <c r="G29" s="53">
        <v>12</v>
      </c>
      <c r="H29" s="55">
        <f t="shared" si="3"/>
        <v>243.60000000000002</v>
      </c>
      <c r="I29" s="13" t="s">
        <v>68</v>
      </c>
      <c r="J29" s="50"/>
      <c r="K29" s="51"/>
      <c r="L29" s="51"/>
      <c r="M29" s="51"/>
      <c r="N29" s="51"/>
      <c r="O29" s="51"/>
      <c r="P29" s="51"/>
    </row>
    <row r="30" spans="1:16" s="52" customFormat="1" ht="29.25" customHeight="1">
      <c r="A30" s="53">
        <v>4</v>
      </c>
      <c r="B30" s="54" t="s">
        <v>97</v>
      </c>
      <c r="C30" s="55">
        <v>5.2</v>
      </c>
      <c r="D30" s="12" t="s">
        <v>98</v>
      </c>
      <c r="E30" s="53">
        <v>45</v>
      </c>
      <c r="F30" s="53">
        <f>C30*E30</f>
        <v>234</v>
      </c>
      <c r="G30" s="53">
        <v>45</v>
      </c>
      <c r="H30" s="55">
        <f t="shared" si="3"/>
        <v>234</v>
      </c>
      <c r="I30" s="13" t="s">
        <v>99</v>
      </c>
      <c r="J30" s="50"/>
      <c r="K30" s="51"/>
      <c r="L30" s="51"/>
      <c r="M30" s="51"/>
      <c r="N30" s="51"/>
      <c r="O30" s="51"/>
      <c r="P30" s="51"/>
    </row>
    <row r="31" spans="1:16" s="52" customFormat="1" ht="29.25" customHeight="1">
      <c r="A31" s="53">
        <v>5</v>
      </c>
      <c r="B31" s="54" t="s">
        <v>100</v>
      </c>
      <c r="C31" s="55">
        <v>1.1</v>
      </c>
      <c r="D31" s="12" t="s">
        <v>109</v>
      </c>
      <c r="E31" s="53">
        <v>95</v>
      </c>
      <c r="F31" s="53">
        <f>C31*E31</f>
        <v>104.50000000000001</v>
      </c>
      <c r="G31" s="53">
        <v>30</v>
      </c>
      <c r="H31" s="55">
        <f t="shared" si="3"/>
        <v>33</v>
      </c>
      <c r="I31" s="13" t="s">
        <v>73</v>
      </c>
      <c r="J31" s="50"/>
      <c r="K31" s="51"/>
      <c r="L31" s="51"/>
      <c r="M31" s="51"/>
      <c r="N31" s="51"/>
      <c r="O31" s="51"/>
      <c r="P31" s="51"/>
    </row>
    <row r="32" spans="1:16" s="52" customFormat="1" ht="29.25" customHeight="1">
      <c r="A32" s="53">
        <v>6</v>
      </c>
      <c r="B32" s="54" t="s">
        <v>108</v>
      </c>
      <c r="C32" s="55">
        <v>6</v>
      </c>
      <c r="D32" s="12" t="s">
        <v>98</v>
      </c>
      <c r="E32" s="53">
        <v>2</v>
      </c>
      <c r="F32" s="53">
        <f>C32*E32</f>
        <v>12</v>
      </c>
      <c r="G32" s="53">
        <v>8</v>
      </c>
      <c r="H32" s="55">
        <f t="shared" si="3"/>
        <v>48</v>
      </c>
      <c r="I32" s="13" t="s">
        <v>70</v>
      </c>
      <c r="J32" s="50"/>
      <c r="K32" s="51"/>
      <c r="L32" s="51"/>
      <c r="M32" s="51"/>
      <c r="N32" s="51"/>
      <c r="O32" s="51"/>
      <c r="P32" s="51"/>
    </row>
    <row r="33" spans="1:9" ht="37.5" customHeight="1">
      <c r="A33" s="14">
        <v>7</v>
      </c>
      <c r="B33" s="43" t="s">
        <v>87</v>
      </c>
      <c r="C33" s="11">
        <v>10.1</v>
      </c>
      <c r="D33" s="12" t="s">
        <v>33</v>
      </c>
      <c r="E33" s="11">
        <v>10</v>
      </c>
      <c r="F33" s="12">
        <f>C33*E33</f>
        <v>101</v>
      </c>
      <c r="G33" s="11">
        <v>25</v>
      </c>
      <c r="H33" s="45">
        <f t="shared" si="3"/>
        <v>252.5</v>
      </c>
      <c r="I33" s="13" t="s">
        <v>69</v>
      </c>
    </row>
    <row r="34" spans="1:11" ht="24.75" customHeight="1">
      <c r="A34" s="38"/>
      <c r="B34" s="11" t="s">
        <v>30</v>
      </c>
      <c r="C34" s="11"/>
      <c r="D34" s="12"/>
      <c r="E34" s="11"/>
      <c r="F34" s="47">
        <f>SUM(F27:F33)</f>
        <v>1176</v>
      </c>
      <c r="G34" s="47"/>
      <c r="H34" s="47">
        <f>SUM(H27:H33)</f>
        <v>1175.1</v>
      </c>
      <c r="I34" s="49"/>
      <c r="K34" s="48"/>
    </row>
    <row r="35" spans="1:9" ht="23.25" customHeight="1">
      <c r="A35" s="70" t="s">
        <v>60</v>
      </c>
      <c r="B35" s="71"/>
      <c r="C35" s="71"/>
      <c r="D35" s="71"/>
      <c r="E35" s="71"/>
      <c r="F35" s="71"/>
      <c r="G35" s="71"/>
      <c r="H35" s="71"/>
      <c r="I35" s="72"/>
    </row>
    <row r="36" spans="1:16" s="42" customFormat="1" ht="30.75" customHeight="1">
      <c r="A36" s="14">
        <v>1</v>
      </c>
      <c r="B36" s="43" t="s">
        <v>47</v>
      </c>
      <c r="C36" s="46">
        <v>3.7</v>
      </c>
      <c r="D36" s="12" t="s">
        <v>11</v>
      </c>
      <c r="E36" s="11">
        <v>65</v>
      </c>
      <c r="F36" s="12">
        <f>E36*C36</f>
        <v>240.5</v>
      </c>
      <c r="G36" s="11">
        <v>25</v>
      </c>
      <c r="H36" s="45">
        <f>G36*C36</f>
        <v>92.5</v>
      </c>
      <c r="I36" s="13" t="s">
        <v>74</v>
      </c>
      <c r="J36" s="40"/>
      <c r="K36" s="41"/>
      <c r="L36" s="41"/>
      <c r="M36" s="41"/>
      <c r="N36" s="41"/>
      <c r="O36" s="41"/>
      <c r="P36" s="41"/>
    </row>
    <row r="37" spans="1:16" s="42" customFormat="1" ht="47.25" customHeight="1">
      <c r="A37" s="14">
        <v>2</v>
      </c>
      <c r="B37" s="43" t="s">
        <v>61</v>
      </c>
      <c r="C37" s="11">
        <v>11.3</v>
      </c>
      <c r="D37" s="12" t="s">
        <v>11</v>
      </c>
      <c r="E37" s="11">
        <v>35</v>
      </c>
      <c r="F37" s="12">
        <f>E37*C37</f>
        <v>395.5</v>
      </c>
      <c r="G37" s="11">
        <v>30</v>
      </c>
      <c r="H37" s="45">
        <f>G37*C37</f>
        <v>339</v>
      </c>
      <c r="I37" s="13" t="s">
        <v>77</v>
      </c>
      <c r="J37" s="40"/>
      <c r="K37" s="41"/>
      <c r="L37" s="41"/>
      <c r="M37" s="41"/>
      <c r="N37" s="41"/>
      <c r="O37" s="41"/>
      <c r="P37" s="41"/>
    </row>
    <row r="38" spans="1:16" s="52" customFormat="1" ht="23.25" customHeight="1">
      <c r="A38" s="53">
        <v>3</v>
      </c>
      <c r="B38" s="54" t="s">
        <v>62</v>
      </c>
      <c r="C38" s="55">
        <v>10.2</v>
      </c>
      <c r="D38" s="12" t="s">
        <v>11</v>
      </c>
      <c r="E38" s="53">
        <v>5</v>
      </c>
      <c r="F38" s="53">
        <f>C38*E38</f>
        <v>51</v>
      </c>
      <c r="G38" s="53">
        <v>8</v>
      </c>
      <c r="H38" s="55">
        <f>G38*C38</f>
        <v>81.6</v>
      </c>
      <c r="I38" s="56" t="s">
        <v>75</v>
      </c>
      <c r="J38" s="50"/>
      <c r="K38" s="51"/>
      <c r="L38" s="51"/>
      <c r="M38" s="51"/>
      <c r="N38" s="51"/>
      <c r="O38" s="51"/>
      <c r="P38" s="51"/>
    </row>
    <row r="39" spans="1:9" ht="39" customHeight="1">
      <c r="A39" s="14">
        <v>4</v>
      </c>
      <c r="B39" s="43" t="s">
        <v>39</v>
      </c>
      <c r="C39" s="11">
        <v>10.2</v>
      </c>
      <c r="D39" s="12" t="s">
        <v>33</v>
      </c>
      <c r="E39" s="11">
        <v>15</v>
      </c>
      <c r="F39" s="12">
        <f>C39*E39</f>
        <v>153</v>
      </c>
      <c r="G39" s="11">
        <v>15</v>
      </c>
      <c r="H39" s="45">
        <f>G39*C39</f>
        <v>153</v>
      </c>
      <c r="I39" s="13" t="s">
        <v>69</v>
      </c>
    </row>
    <row r="40" spans="1:16" s="42" customFormat="1" ht="34.5" customHeight="1">
      <c r="A40" s="14">
        <v>6</v>
      </c>
      <c r="B40" s="44" t="s">
        <v>41</v>
      </c>
      <c r="C40" s="11">
        <v>3.4</v>
      </c>
      <c r="D40" s="12" t="s">
        <v>33</v>
      </c>
      <c r="E40" s="12">
        <v>10</v>
      </c>
      <c r="F40" s="14">
        <f>SUM(C40*E40)</f>
        <v>34</v>
      </c>
      <c r="G40" s="12">
        <v>25</v>
      </c>
      <c r="H40" s="12">
        <f>C40*G40</f>
        <v>85</v>
      </c>
      <c r="I40" s="13" t="s">
        <v>69</v>
      </c>
      <c r="J40" s="40"/>
      <c r="K40" s="41"/>
      <c r="L40" s="41"/>
      <c r="M40" s="41"/>
      <c r="N40" s="41"/>
      <c r="O40" s="41"/>
      <c r="P40" s="41"/>
    </row>
    <row r="41" spans="1:16" s="42" customFormat="1" ht="31.5" customHeight="1">
      <c r="A41" s="14">
        <v>10</v>
      </c>
      <c r="B41" s="44" t="s">
        <v>63</v>
      </c>
      <c r="C41" s="11">
        <v>1</v>
      </c>
      <c r="D41" s="12" t="s">
        <v>79</v>
      </c>
      <c r="E41" s="12">
        <v>85</v>
      </c>
      <c r="F41" s="14">
        <f>SUM(C41*E41)</f>
        <v>85</v>
      </c>
      <c r="G41" s="12">
        <v>95</v>
      </c>
      <c r="H41" s="12">
        <f>C41*G41</f>
        <v>95</v>
      </c>
      <c r="I41" s="13" t="s">
        <v>80</v>
      </c>
      <c r="J41" s="40"/>
      <c r="K41" s="41"/>
      <c r="L41" s="41"/>
      <c r="M41" s="41"/>
      <c r="N41" s="41"/>
      <c r="O41" s="41"/>
      <c r="P41" s="41"/>
    </row>
    <row r="42" spans="1:16" s="42" customFormat="1" ht="31.5" customHeight="1">
      <c r="A42" s="14">
        <v>11</v>
      </c>
      <c r="B42" s="44" t="s">
        <v>58</v>
      </c>
      <c r="C42" s="11">
        <v>1</v>
      </c>
      <c r="D42" s="12" t="s">
        <v>76</v>
      </c>
      <c r="E42" s="12">
        <v>35</v>
      </c>
      <c r="F42" s="14">
        <f>SUM(C42*E42)</f>
        <v>35</v>
      </c>
      <c r="G42" s="12">
        <v>15</v>
      </c>
      <c r="H42" s="12">
        <f>C42*G42</f>
        <v>15</v>
      </c>
      <c r="I42" s="13" t="s">
        <v>78</v>
      </c>
      <c r="J42" s="40"/>
      <c r="K42" s="41"/>
      <c r="L42" s="41"/>
      <c r="M42" s="41"/>
      <c r="N42" s="41"/>
      <c r="O42" s="41"/>
      <c r="P42" s="41"/>
    </row>
    <row r="43" spans="1:16" s="42" customFormat="1" ht="31.5" customHeight="1">
      <c r="A43" s="14">
        <v>12</v>
      </c>
      <c r="B43" s="44" t="s">
        <v>93</v>
      </c>
      <c r="C43" s="11">
        <v>1</v>
      </c>
      <c r="D43" s="12" t="s">
        <v>94</v>
      </c>
      <c r="E43" s="12">
        <v>580</v>
      </c>
      <c r="F43" s="14">
        <v>580</v>
      </c>
      <c r="G43" s="12">
        <v>400</v>
      </c>
      <c r="H43" s="12">
        <f>C43*G43</f>
        <v>400</v>
      </c>
      <c r="I43" s="13" t="s">
        <v>95</v>
      </c>
      <c r="J43" s="40"/>
      <c r="K43" s="41"/>
      <c r="L43" s="41"/>
      <c r="M43" s="41"/>
      <c r="N43" s="41"/>
      <c r="O43" s="41"/>
      <c r="P43" s="41"/>
    </row>
    <row r="44" spans="1:11" ht="21.75" customHeight="1">
      <c r="A44" s="38"/>
      <c r="B44" s="11" t="s">
        <v>30</v>
      </c>
      <c r="C44" s="11"/>
      <c r="D44" s="12"/>
      <c r="E44" s="11"/>
      <c r="F44" s="47">
        <f>SUM(F36:F43)</f>
        <v>1574</v>
      </c>
      <c r="G44" s="47"/>
      <c r="H44" s="47">
        <f>SUM(H36:H43)</f>
        <v>1261.1</v>
      </c>
      <c r="I44" s="49"/>
      <c r="K44" s="48"/>
    </row>
    <row r="45" spans="1:9" ht="22.5" customHeight="1">
      <c r="A45" s="33" t="s">
        <v>49</v>
      </c>
      <c r="B45" s="34" t="s">
        <v>110</v>
      </c>
      <c r="C45" s="10"/>
      <c r="D45" s="10"/>
      <c r="E45" s="35"/>
      <c r="F45" s="35"/>
      <c r="G45" s="10"/>
      <c r="H45" s="35"/>
      <c r="I45" s="37"/>
    </row>
    <row r="46" spans="1:16" s="42" customFormat="1" ht="28.5" customHeight="1">
      <c r="A46" s="14">
        <v>1</v>
      </c>
      <c r="B46" s="43" t="s">
        <v>40</v>
      </c>
      <c r="C46" s="46">
        <v>14.6</v>
      </c>
      <c r="D46" s="12" t="s">
        <v>11</v>
      </c>
      <c r="E46" s="11">
        <v>15</v>
      </c>
      <c r="F46" s="12">
        <f>E46*C46</f>
        <v>219</v>
      </c>
      <c r="G46" s="11">
        <v>12</v>
      </c>
      <c r="H46" s="45">
        <f>G46*C46</f>
        <v>175.2</v>
      </c>
      <c r="I46" s="13" t="s">
        <v>68</v>
      </c>
      <c r="J46" s="40"/>
      <c r="K46" s="41"/>
      <c r="L46" s="41"/>
      <c r="M46" s="41"/>
      <c r="N46" s="41"/>
      <c r="O46" s="41"/>
      <c r="P46" s="41"/>
    </row>
    <row r="47" spans="1:16" s="42" customFormat="1" ht="36" customHeight="1">
      <c r="A47" s="14">
        <v>2</v>
      </c>
      <c r="B47" s="43" t="s">
        <v>89</v>
      </c>
      <c r="C47" s="11">
        <v>14.6</v>
      </c>
      <c r="D47" s="12" t="s">
        <v>11</v>
      </c>
      <c r="E47" s="11">
        <v>45</v>
      </c>
      <c r="F47" s="12">
        <f>E47*C47</f>
        <v>657</v>
      </c>
      <c r="G47" s="11">
        <v>40</v>
      </c>
      <c r="H47" s="45">
        <f>G47*C47</f>
        <v>584</v>
      </c>
      <c r="I47" s="13" t="s">
        <v>85</v>
      </c>
      <c r="J47" s="40"/>
      <c r="K47" s="41"/>
      <c r="L47" s="41"/>
      <c r="M47" s="41"/>
      <c r="N47" s="41"/>
      <c r="O47" s="41"/>
      <c r="P47" s="41"/>
    </row>
    <row r="48" spans="1:16" s="52" customFormat="1" ht="26.25" customHeight="1">
      <c r="A48" s="14">
        <v>3</v>
      </c>
      <c r="B48" s="54" t="s">
        <v>43</v>
      </c>
      <c r="C48" s="55">
        <v>38.5</v>
      </c>
      <c r="D48" s="12" t="s">
        <v>11</v>
      </c>
      <c r="E48" s="53">
        <v>15</v>
      </c>
      <c r="F48" s="12">
        <f>E48*C48</f>
        <v>577.5</v>
      </c>
      <c r="G48" s="53">
        <v>12</v>
      </c>
      <c r="H48" s="55">
        <f>G48*C48</f>
        <v>462</v>
      </c>
      <c r="I48" s="13" t="s">
        <v>68</v>
      </c>
      <c r="J48" s="50"/>
      <c r="K48" s="51"/>
      <c r="L48" s="51"/>
      <c r="M48" s="51"/>
      <c r="N48" s="51"/>
      <c r="O48" s="51"/>
      <c r="P48" s="51"/>
    </row>
    <row r="49" spans="1:9" ht="36" customHeight="1">
      <c r="A49" s="14">
        <v>4</v>
      </c>
      <c r="B49" s="43" t="s">
        <v>52</v>
      </c>
      <c r="C49" s="11">
        <v>14.6</v>
      </c>
      <c r="D49" s="12" t="s">
        <v>33</v>
      </c>
      <c r="E49" s="11">
        <v>15</v>
      </c>
      <c r="F49" s="12">
        <f>C49*E49</f>
        <v>219</v>
      </c>
      <c r="G49" s="11">
        <v>15</v>
      </c>
      <c r="H49" s="45">
        <f>G49*C49</f>
        <v>219</v>
      </c>
      <c r="I49" s="13" t="s">
        <v>81</v>
      </c>
    </row>
    <row r="50" spans="1:16" s="42" customFormat="1" ht="30" customHeight="1">
      <c r="A50" s="14">
        <v>5</v>
      </c>
      <c r="B50" s="44" t="s">
        <v>59</v>
      </c>
      <c r="C50" s="11">
        <v>8</v>
      </c>
      <c r="D50" s="12" t="s">
        <v>37</v>
      </c>
      <c r="E50" s="12">
        <v>25</v>
      </c>
      <c r="F50" s="14">
        <f>SUM(C50*E50)</f>
        <v>200</v>
      </c>
      <c r="G50" s="12">
        <v>10</v>
      </c>
      <c r="H50" s="12">
        <f>C50*G50</f>
        <v>80</v>
      </c>
      <c r="I50" s="13" t="s">
        <v>72</v>
      </c>
      <c r="J50" s="40"/>
      <c r="K50" s="41"/>
      <c r="L50" s="41"/>
      <c r="M50" s="41"/>
      <c r="N50" s="41"/>
      <c r="O50" s="41"/>
      <c r="P50" s="41"/>
    </row>
    <row r="51" spans="1:16" s="42" customFormat="1" ht="29.25" customHeight="1">
      <c r="A51" s="14">
        <v>6</v>
      </c>
      <c r="B51" s="44" t="s">
        <v>64</v>
      </c>
      <c r="C51" s="11">
        <v>2</v>
      </c>
      <c r="D51" s="12" t="s">
        <v>37</v>
      </c>
      <c r="E51" s="12">
        <v>95</v>
      </c>
      <c r="F51" s="14">
        <f>SUM(C51*E51)</f>
        <v>190</v>
      </c>
      <c r="G51" s="12">
        <v>30</v>
      </c>
      <c r="H51" s="12">
        <f>C51*G51</f>
        <v>60</v>
      </c>
      <c r="I51" s="13" t="s">
        <v>73</v>
      </c>
      <c r="J51" s="40"/>
      <c r="K51" s="41"/>
      <c r="L51" s="41"/>
      <c r="M51" s="41"/>
      <c r="N51" s="41"/>
      <c r="O51" s="41"/>
      <c r="P51" s="41"/>
    </row>
    <row r="52" spans="1:16" s="42" customFormat="1" ht="30" customHeight="1">
      <c r="A52" s="14">
        <v>7</v>
      </c>
      <c r="B52" s="44" t="s">
        <v>48</v>
      </c>
      <c r="C52" s="11">
        <v>1</v>
      </c>
      <c r="D52" s="12" t="s">
        <v>46</v>
      </c>
      <c r="E52" s="12">
        <v>580</v>
      </c>
      <c r="F52" s="14">
        <v>580</v>
      </c>
      <c r="G52" s="12">
        <v>400</v>
      </c>
      <c r="H52" s="12">
        <f>C52*G52</f>
        <v>400</v>
      </c>
      <c r="I52" s="13" t="s">
        <v>82</v>
      </c>
      <c r="J52" s="40"/>
      <c r="K52" s="41"/>
      <c r="L52" s="41"/>
      <c r="M52" s="41"/>
      <c r="N52" s="41"/>
      <c r="O52" s="41"/>
      <c r="P52" s="41"/>
    </row>
    <row r="53" spans="1:11" ht="27" customHeight="1">
      <c r="A53" s="38"/>
      <c r="B53" s="11" t="s">
        <v>30</v>
      </c>
      <c r="C53" s="11"/>
      <c r="D53" s="12"/>
      <c r="E53" s="11"/>
      <c r="F53" s="47">
        <f>SUM(F46:F52)</f>
        <v>2642.5</v>
      </c>
      <c r="G53" s="47"/>
      <c r="H53" s="47">
        <f>SUM(H46:H52)</f>
        <v>1980.2</v>
      </c>
      <c r="I53" s="49"/>
      <c r="K53" s="48"/>
    </row>
    <row r="54" spans="1:9" ht="22.5" customHeight="1">
      <c r="A54" s="33" t="s">
        <v>50</v>
      </c>
      <c r="B54" s="34" t="s">
        <v>111</v>
      </c>
      <c r="C54" s="10"/>
      <c r="D54" s="10"/>
      <c r="E54" s="35"/>
      <c r="F54" s="35"/>
      <c r="G54" s="10"/>
      <c r="H54" s="35"/>
      <c r="I54" s="37"/>
    </row>
    <row r="55" spans="1:16" s="42" customFormat="1" ht="26.25" customHeight="1">
      <c r="A55" s="14">
        <v>1</v>
      </c>
      <c r="B55" s="43" t="s">
        <v>47</v>
      </c>
      <c r="C55" s="11">
        <v>5.9</v>
      </c>
      <c r="D55" s="12" t="s">
        <v>11</v>
      </c>
      <c r="E55" s="11">
        <v>65</v>
      </c>
      <c r="F55" s="12">
        <f>E55*C55</f>
        <v>383.5</v>
      </c>
      <c r="G55" s="11">
        <v>25</v>
      </c>
      <c r="H55" s="45">
        <f>G55*C55</f>
        <v>147.5</v>
      </c>
      <c r="I55" s="13" t="s">
        <v>74</v>
      </c>
      <c r="J55" s="40"/>
      <c r="K55" s="41"/>
      <c r="L55" s="41"/>
      <c r="M55" s="41"/>
      <c r="N55" s="41"/>
      <c r="O55" s="41"/>
      <c r="P55" s="41"/>
    </row>
    <row r="56" spans="1:16" s="42" customFormat="1" ht="27" customHeight="1">
      <c r="A56" s="14">
        <v>2</v>
      </c>
      <c r="B56" s="43" t="s">
        <v>62</v>
      </c>
      <c r="C56" s="11">
        <v>17.7</v>
      </c>
      <c r="D56" s="12" t="s">
        <v>11</v>
      </c>
      <c r="E56" s="11">
        <v>5</v>
      </c>
      <c r="F56" s="12">
        <f>E56*C56</f>
        <v>88.5</v>
      </c>
      <c r="G56" s="11">
        <v>8</v>
      </c>
      <c r="H56" s="45">
        <f>G56*C56</f>
        <v>141.6</v>
      </c>
      <c r="I56" s="13" t="s">
        <v>83</v>
      </c>
      <c r="J56" s="40"/>
      <c r="K56" s="41"/>
      <c r="L56" s="41"/>
      <c r="M56" s="41"/>
      <c r="N56" s="41"/>
      <c r="O56" s="41"/>
      <c r="P56" s="41"/>
    </row>
    <row r="57" spans="1:16" s="52" customFormat="1" ht="36.75" customHeight="1">
      <c r="A57" s="53">
        <v>3</v>
      </c>
      <c r="B57" s="54" t="s">
        <v>66</v>
      </c>
      <c r="C57" s="55">
        <v>17.7</v>
      </c>
      <c r="D57" s="12" t="s">
        <v>11</v>
      </c>
      <c r="E57" s="53">
        <v>10</v>
      </c>
      <c r="F57" s="53">
        <f>C57*E57</f>
        <v>177</v>
      </c>
      <c r="G57" s="53">
        <v>25</v>
      </c>
      <c r="H57" s="55">
        <f>G57*C57</f>
        <v>442.5</v>
      </c>
      <c r="I57" s="13" t="s">
        <v>69</v>
      </c>
      <c r="J57" s="50"/>
      <c r="K57" s="51"/>
      <c r="L57" s="51"/>
      <c r="M57" s="51"/>
      <c r="N57" s="51"/>
      <c r="O57" s="51"/>
      <c r="P57" s="51"/>
    </row>
    <row r="58" spans="1:9" ht="35.25" customHeight="1">
      <c r="A58" s="14">
        <v>4</v>
      </c>
      <c r="B58" s="43" t="s">
        <v>41</v>
      </c>
      <c r="C58" s="11">
        <v>5.9</v>
      </c>
      <c r="D58" s="12" t="s">
        <v>33</v>
      </c>
      <c r="E58" s="11">
        <v>10</v>
      </c>
      <c r="F58" s="12">
        <f>C58*E58</f>
        <v>59</v>
      </c>
      <c r="G58" s="11">
        <v>25</v>
      </c>
      <c r="H58" s="45">
        <f>G58*C58</f>
        <v>147.5</v>
      </c>
      <c r="I58" s="13" t="s">
        <v>69</v>
      </c>
    </row>
    <row r="59" spans="1:9" ht="36" customHeight="1">
      <c r="A59" s="14">
        <v>5</v>
      </c>
      <c r="B59" s="43" t="s">
        <v>86</v>
      </c>
      <c r="C59" s="11">
        <v>16.9</v>
      </c>
      <c r="D59" s="12" t="s">
        <v>33</v>
      </c>
      <c r="E59" s="11">
        <v>35</v>
      </c>
      <c r="F59" s="12">
        <f>C59*E59</f>
        <v>591.5</v>
      </c>
      <c r="G59" s="11">
        <v>30</v>
      </c>
      <c r="H59" s="45">
        <f>G59*C59</f>
        <v>506.99999999999994</v>
      </c>
      <c r="I59" s="13" t="s">
        <v>77</v>
      </c>
    </row>
    <row r="60" spans="1:9" ht="31.5" customHeight="1">
      <c r="A60" s="14">
        <v>6</v>
      </c>
      <c r="B60" s="43" t="s">
        <v>67</v>
      </c>
      <c r="C60" s="11">
        <v>1</v>
      </c>
      <c r="D60" s="12" t="s">
        <v>79</v>
      </c>
      <c r="E60" s="11">
        <v>85</v>
      </c>
      <c r="F60" s="14">
        <f>SUM(C60*E60)</f>
        <v>85</v>
      </c>
      <c r="G60" s="11">
        <v>95</v>
      </c>
      <c r="H60" s="12">
        <f>C60*G60</f>
        <v>95</v>
      </c>
      <c r="I60" s="13" t="s">
        <v>80</v>
      </c>
    </row>
    <row r="61" spans="1:9" ht="27.75" customHeight="1">
      <c r="A61" s="14">
        <v>7</v>
      </c>
      <c r="B61" s="43" t="s">
        <v>58</v>
      </c>
      <c r="C61" s="11">
        <v>1</v>
      </c>
      <c r="D61" s="12" t="s">
        <v>76</v>
      </c>
      <c r="E61" s="11">
        <v>35</v>
      </c>
      <c r="F61" s="14">
        <f>SUM(C61*E61)</f>
        <v>35</v>
      </c>
      <c r="G61" s="11">
        <v>15</v>
      </c>
      <c r="H61" s="12">
        <f>C61*G61</f>
        <v>15</v>
      </c>
      <c r="I61" s="13" t="s">
        <v>78</v>
      </c>
    </row>
    <row r="62" spans="1:16" s="42" customFormat="1" ht="27.75" customHeight="1">
      <c r="A62" s="14">
        <v>8</v>
      </c>
      <c r="B62" s="44" t="s">
        <v>96</v>
      </c>
      <c r="C62" s="11">
        <v>1</v>
      </c>
      <c r="D62" s="12" t="s">
        <v>46</v>
      </c>
      <c r="E62" s="12">
        <v>580</v>
      </c>
      <c r="F62" s="14">
        <v>580</v>
      </c>
      <c r="G62" s="12">
        <v>400</v>
      </c>
      <c r="H62" s="12">
        <f>C62*G62</f>
        <v>400</v>
      </c>
      <c r="I62" s="13" t="s">
        <v>82</v>
      </c>
      <c r="J62" s="40"/>
      <c r="K62" s="41"/>
      <c r="L62" s="41"/>
      <c r="M62" s="41"/>
      <c r="N62" s="41"/>
      <c r="O62" s="41"/>
      <c r="P62" s="41"/>
    </row>
    <row r="63" spans="1:11" ht="24" customHeight="1">
      <c r="A63" s="38"/>
      <c r="B63" s="11" t="s">
        <v>30</v>
      </c>
      <c r="C63" s="11"/>
      <c r="D63" s="12"/>
      <c r="E63" s="11"/>
      <c r="F63" s="47">
        <f>SUM(F55:F62)</f>
        <v>1999.5</v>
      </c>
      <c r="G63" s="47"/>
      <c r="H63" s="47">
        <f>SUM(H55:H62)</f>
        <v>1896.1</v>
      </c>
      <c r="I63" s="49"/>
      <c r="K63" s="48"/>
    </row>
    <row r="64" spans="1:9" ht="24" customHeight="1">
      <c r="A64" s="33" t="s">
        <v>51</v>
      </c>
      <c r="B64" s="34" t="s">
        <v>112</v>
      </c>
      <c r="C64" s="10"/>
      <c r="D64" s="10"/>
      <c r="E64" s="35"/>
      <c r="F64" s="35"/>
      <c r="G64" s="10"/>
      <c r="H64" s="35"/>
      <c r="I64" s="37"/>
    </row>
    <row r="65" spans="1:16" s="42" customFormat="1" ht="30.75" customHeight="1">
      <c r="A65" s="14">
        <v>1</v>
      </c>
      <c r="B65" s="43" t="s">
        <v>40</v>
      </c>
      <c r="C65" s="46">
        <v>28.3</v>
      </c>
      <c r="D65" s="12" t="s">
        <v>11</v>
      </c>
      <c r="E65" s="11">
        <v>15</v>
      </c>
      <c r="F65" s="12">
        <f aca="true" t="shared" si="4" ref="F65:F71">E65*C65</f>
        <v>424.5</v>
      </c>
      <c r="G65" s="11">
        <v>12</v>
      </c>
      <c r="H65" s="45">
        <f aca="true" t="shared" si="5" ref="H65:H71">G65*C65</f>
        <v>339.6</v>
      </c>
      <c r="I65" s="13" t="s">
        <v>68</v>
      </c>
      <c r="J65" s="40"/>
      <c r="K65" s="41"/>
      <c r="L65" s="41"/>
      <c r="M65" s="41"/>
      <c r="N65" s="41"/>
      <c r="O65" s="41"/>
      <c r="P65" s="41"/>
    </row>
    <row r="66" spans="1:16" s="42" customFormat="1" ht="30.75" customHeight="1">
      <c r="A66" s="14">
        <v>2</v>
      </c>
      <c r="B66" s="43" t="s">
        <v>101</v>
      </c>
      <c r="C66" s="46">
        <v>22.2</v>
      </c>
      <c r="D66" s="12" t="s">
        <v>11</v>
      </c>
      <c r="E66" s="11">
        <v>3</v>
      </c>
      <c r="F66" s="12">
        <f t="shared" si="4"/>
        <v>66.6</v>
      </c>
      <c r="G66" s="11">
        <v>8</v>
      </c>
      <c r="H66" s="45">
        <f t="shared" si="5"/>
        <v>177.6</v>
      </c>
      <c r="I66" s="13" t="s">
        <v>116</v>
      </c>
      <c r="J66" s="40"/>
      <c r="K66" s="41"/>
      <c r="L66" s="41"/>
      <c r="M66" s="41"/>
      <c r="N66" s="41"/>
      <c r="O66" s="41"/>
      <c r="P66" s="41"/>
    </row>
    <row r="67" spans="1:16" s="42" customFormat="1" ht="30.75" customHeight="1">
      <c r="A67" s="14">
        <v>3</v>
      </c>
      <c r="B67" s="43" t="s">
        <v>113</v>
      </c>
      <c r="C67" s="46">
        <v>80.9</v>
      </c>
      <c r="D67" s="12" t="s">
        <v>11</v>
      </c>
      <c r="E67" s="11">
        <v>15</v>
      </c>
      <c r="F67" s="12">
        <f t="shared" si="4"/>
        <v>1213.5</v>
      </c>
      <c r="G67" s="11">
        <v>12</v>
      </c>
      <c r="H67" s="45">
        <f t="shared" si="5"/>
        <v>970.8000000000001</v>
      </c>
      <c r="I67" s="13" t="s">
        <v>68</v>
      </c>
      <c r="J67" s="40"/>
      <c r="K67" s="41"/>
      <c r="L67" s="41"/>
      <c r="M67" s="41"/>
      <c r="N67" s="41"/>
      <c r="O67" s="41"/>
      <c r="P67" s="41"/>
    </row>
    <row r="68" spans="1:16" s="42" customFormat="1" ht="30.75" customHeight="1">
      <c r="A68" s="14">
        <v>4</v>
      </c>
      <c r="B68" s="43" t="s">
        <v>114</v>
      </c>
      <c r="C68" s="46">
        <v>28.3</v>
      </c>
      <c r="D68" s="12" t="s">
        <v>11</v>
      </c>
      <c r="E68" s="11">
        <v>15</v>
      </c>
      <c r="F68" s="12">
        <f t="shared" si="4"/>
        <v>424.5</v>
      </c>
      <c r="G68" s="11">
        <v>15</v>
      </c>
      <c r="H68" s="45">
        <f t="shared" si="5"/>
        <v>424.5</v>
      </c>
      <c r="I68" s="13" t="s">
        <v>115</v>
      </c>
      <c r="J68" s="40"/>
      <c r="K68" s="41"/>
      <c r="L68" s="41"/>
      <c r="M68" s="41"/>
      <c r="N68" s="41"/>
      <c r="O68" s="41"/>
      <c r="P68" s="41"/>
    </row>
    <row r="69" spans="1:16" s="42" customFormat="1" ht="30.75" customHeight="1">
      <c r="A69" s="14">
        <v>5</v>
      </c>
      <c r="B69" s="43" t="s">
        <v>97</v>
      </c>
      <c r="C69" s="46">
        <v>8</v>
      </c>
      <c r="D69" s="12" t="s">
        <v>98</v>
      </c>
      <c r="E69" s="11">
        <v>45</v>
      </c>
      <c r="F69" s="12">
        <f t="shared" si="4"/>
        <v>360</v>
      </c>
      <c r="G69" s="11">
        <v>45</v>
      </c>
      <c r="H69" s="45">
        <f t="shared" si="5"/>
        <v>360</v>
      </c>
      <c r="I69" s="13" t="s">
        <v>72</v>
      </c>
      <c r="J69" s="40"/>
      <c r="K69" s="41"/>
      <c r="L69" s="41"/>
      <c r="M69" s="41"/>
      <c r="N69" s="41"/>
      <c r="O69" s="41"/>
      <c r="P69" s="41"/>
    </row>
    <row r="70" spans="1:16" s="42" customFormat="1" ht="30.75" customHeight="1">
      <c r="A70" s="14">
        <v>6</v>
      </c>
      <c r="B70" s="43" t="s">
        <v>100</v>
      </c>
      <c r="C70" s="46">
        <v>2</v>
      </c>
      <c r="D70" s="12" t="s">
        <v>98</v>
      </c>
      <c r="E70" s="11">
        <v>95</v>
      </c>
      <c r="F70" s="12">
        <f t="shared" si="4"/>
        <v>190</v>
      </c>
      <c r="G70" s="11">
        <v>30</v>
      </c>
      <c r="H70" s="45">
        <f t="shared" si="5"/>
        <v>60</v>
      </c>
      <c r="I70" s="13" t="s">
        <v>73</v>
      </c>
      <c r="J70" s="40"/>
      <c r="K70" s="41"/>
      <c r="L70" s="41"/>
      <c r="M70" s="41"/>
      <c r="N70" s="41"/>
      <c r="O70" s="41"/>
      <c r="P70" s="41"/>
    </row>
    <row r="71" spans="1:16" s="42" customFormat="1" ht="30.75" customHeight="1">
      <c r="A71" s="14">
        <v>7</v>
      </c>
      <c r="B71" s="43" t="s">
        <v>96</v>
      </c>
      <c r="C71" s="46">
        <v>1</v>
      </c>
      <c r="D71" s="12" t="s">
        <v>94</v>
      </c>
      <c r="E71" s="11">
        <v>580</v>
      </c>
      <c r="F71" s="12">
        <f t="shared" si="4"/>
        <v>580</v>
      </c>
      <c r="G71" s="11">
        <v>400</v>
      </c>
      <c r="H71" s="45">
        <f t="shared" si="5"/>
        <v>400</v>
      </c>
      <c r="I71" s="13" t="s">
        <v>82</v>
      </c>
      <c r="J71" s="40"/>
      <c r="K71" s="41"/>
      <c r="L71" s="41"/>
      <c r="M71" s="41"/>
      <c r="N71" s="41"/>
      <c r="O71" s="41"/>
      <c r="P71" s="41"/>
    </row>
    <row r="72" spans="1:11" ht="24" customHeight="1">
      <c r="A72" s="38"/>
      <c r="B72" s="11" t="s">
        <v>30</v>
      </c>
      <c r="C72" s="11"/>
      <c r="D72" s="12"/>
      <c r="E72" s="11"/>
      <c r="F72" s="47">
        <f>SUM(F65:F71)</f>
        <v>3259.1</v>
      </c>
      <c r="G72" s="47"/>
      <c r="H72" s="47">
        <f>SUM(H65:H71)</f>
        <v>2732.5</v>
      </c>
      <c r="I72" s="49"/>
      <c r="K72" s="48"/>
    </row>
    <row r="73" spans="1:9" ht="24" customHeight="1">
      <c r="A73" s="33" t="s">
        <v>117</v>
      </c>
      <c r="B73" s="34" t="s">
        <v>118</v>
      </c>
      <c r="C73" s="10"/>
      <c r="D73" s="10"/>
      <c r="E73" s="35"/>
      <c r="F73" s="35"/>
      <c r="G73" s="10"/>
      <c r="H73" s="35"/>
      <c r="I73" s="37"/>
    </row>
    <row r="74" spans="1:16" s="42" customFormat="1" ht="30.75" customHeight="1">
      <c r="A74" s="14">
        <v>1</v>
      </c>
      <c r="B74" s="43" t="s">
        <v>119</v>
      </c>
      <c r="C74" s="46">
        <v>11.1</v>
      </c>
      <c r="D74" s="12" t="s">
        <v>11</v>
      </c>
      <c r="E74" s="11">
        <v>65</v>
      </c>
      <c r="F74" s="12">
        <f>E74*C74</f>
        <v>721.5</v>
      </c>
      <c r="G74" s="11">
        <v>25</v>
      </c>
      <c r="H74" s="45">
        <f>G74*C74</f>
        <v>277.5</v>
      </c>
      <c r="I74" s="13" t="s">
        <v>120</v>
      </c>
      <c r="J74" s="40"/>
      <c r="K74" s="41"/>
      <c r="L74" s="41"/>
      <c r="M74" s="41"/>
      <c r="N74" s="41"/>
      <c r="O74" s="41"/>
      <c r="P74" s="41"/>
    </row>
    <row r="75" spans="1:16" s="42" customFormat="1" ht="55.5" customHeight="1">
      <c r="A75" s="14">
        <v>2</v>
      </c>
      <c r="B75" s="43" t="s">
        <v>121</v>
      </c>
      <c r="C75" s="11">
        <v>21.1</v>
      </c>
      <c r="D75" s="12" t="s">
        <v>11</v>
      </c>
      <c r="E75" s="11">
        <v>35</v>
      </c>
      <c r="F75" s="12">
        <f>E75*C75</f>
        <v>738.5</v>
      </c>
      <c r="G75" s="11">
        <v>30</v>
      </c>
      <c r="H75" s="45">
        <f>G75*C75</f>
        <v>633</v>
      </c>
      <c r="I75" s="13" t="s">
        <v>122</v>
      </c>
      <c r="J75" s="40"/>
      <c r="K75" s="41"/>
      <c r="L75" s="41"/>
      <c r="M75" s="41"/>
      <c r="N75" s="41"/>
      <c r="O75" s="41"/>
      <c r="P75" s="41"/>
    </row>
    <row r="76" spans="1:16" s="42" customFormat="1" ht="30.75" customHeight="1">
      <c r="A76" s="53">
        <v>3</v>
      </c>
      <c r="B76" s="54" t="s">
        <v>123</v>
      </c>
      <c r="C76" s="55">
        <v>33.3</v>
      </c>
      <c r="D76" s="12" t="s">
        <v>11</v>
      </c>
      <c r="E76" s="53">
        <v>5</v>
      </c>
      <c r="F76" s="53">
        <f>C76*E76</f>
        <v>166.5</v>
      </c>
      <c r="G76" s="53">
        <v>8</v>
      </c>
      <c r="H76" s="55">
        <f>G76*C76</f>
        <v>266.4</v>
      </c>
      <c r="I76" s="56" t="s">
        <v>124</v>
      </c>
      <c r="J76" s="40"/>
      <c r="K76" s="41"/>
      <c r="L76" s="41"/>
      <c r="M76" s="41"/>
      <c r="N76" s="41"/>
      <c r="O76" s="41"/>
      <c r="P76" s="41"/>
    </row>
    <row r="77" spans="1:16" s="42" customFormat="1" ht="46.5" customHeight="1">
      <c r="A77" s="14">
        <v>4</v>
      </c>
      <c r="B77" s="43" t="s">
        <v>125</v>
      </c>
      <c r="C77" s="11">
        <v>33.3</v>
      </c>
      <c r="D77" s="12" t="s">
        <v>126</v>
      </c>
      <c r="E77" s="11">
        <v>15</v>
      </c>
      <c r="F77" s="12">
        <f>C77*E77</f>
        <v>499.49999999999994</v>
      </c>
      <c r="G77" s="11">
        <v>15</v>
      </c>
      <c r="H77" s="45">
        <f>G77*C77</f>
        <v>499.49999999999994</v>
      </c>
      <c r="I77" s="13" t="s">
        <v>127</v>
      </c>
      <c r="J77" s="40"/>
      <c r="K77" s="41"/>
      <c r="L77" s="41"/>
      <c r="M77" s="41"/>
      <c r="N77" s="41"/>
      <c r="O77" s="41"/>
      <c r="P77" s="41"/>
    </row>
    <row r="78" spans="1:16" s="42" customFormat="1" ht="30.75" customHeight="1">
      <c r="A78" s="14">
        <v>5</v>
      </c>
      <c r="B78" s="43" t="s">
        <v>128</v>
      </c>
      <c r="C78" s="11">
        <v>2.6</v>
      </c>
      <c r="D78" s="12" t="s">
        <v>126</v>
      </c>
      <c r="E78" s="11">
        <v>90</v>
      </c>
      <c r="F78" s="12">
        <f>C78*E78</f>
        <v>234</v>
      </c>
      <c r="G78" s="11">
        <v>50</v>
      </c>
      <c r="H78" s="45">
        <f>G78*C78</f>
        <v>130</v>
      </c>
      <c r="I78" s="13" t="s">
        <v>129</v>
      </c>
      <c r="J78" s="40"/>
      <c r="K78" s="41"/>
      <c r="L78" s="41"/>
      <c r="M78" s="41"/>
      <c r="N78" s="41"/>
      <c r="O78" s="41"/>
      <c r="P78" s="41"/>
    </row>
    <row r="79" spans="1:16" s="42" customFormat="1" ht="45" customHeight="1">
      <c r="A79" s="14">
        <v>6</v>
      </c>
      <c r="B79" s="44" t="s">
        <v>130</v>
      </c>
      <c r="C79" s="11">
        <v>11.1</v>
      </c>
      <c r="D79" s="12" t="s">
        <v>126</v>
      </c>
      <c r="E79" s="12">
        <v>10</v>
      </c>
      <c r="F79" s="14">
        <f aca="true" t="shared" si="6" ref="F79:F84">SUM(C79*E79)</f>
        <v>111</v>
      </c>
      <c r="G79" s="12">
        <v>25</v>
      </c>
      <c r="H79" s="12">
        <f aca="true" t="shared" si="7" ref="H79:H84">C79*G79</f>
        <v>277.5</v>
      </c>
      <c r="I79" s="13" t="s">
        <v>127</v>
      </c>
      <c r="J79" s="40"/>
      <c r="K79" s="41"/>
      <c r="L79" s="41"/>
      <c r="M79" s="41"/>
      <c r="N79" s="41"/>
      <c r="O79" s="41"/>
      <c r="P79" s="41"/>
    </row>
    <row r="80" spans="1:16" s="42" customFormat="1" ht="48.75" customHeight="1">
      <c r="A80" s="14">
        <v>7</v>
      </c>
      <c r="B80" s="44" t="s">
        <v>131</v>
      </c>
      <c r="C80" s="11">
        <v>4.5</v>
      </c>
      <c r="D80" s="12" t="s">
        <v>126</v>
      </c>
      <c r="E80" s="12">
        <v>10</v>
      </c>
      <c r="F80" s="14">
        <f t="shared" si="6"/>
        <v>45</v>
      </c>
      <c r="G80" s="12">
        <v>50</v>
      </c>
      <c r="H80" s="12">
        <f t="shared" si="7"/>
        <v>225</v>
      </c>
      <c r="I80" s="13" t="s">
        <v>132</v>
      </c>
      <c r="J80" s="40"/>
      <c r="K80" s="41"/>
      <c r="L80" s="41"/>
      <c r="M80" s="41"/>
      <c r="N80" s="41"/>
      <c r="O80" s="41"/>
      <c r="P80" s="41"/>
    </row>
    <row r="81" spans="1:16" s="42" customFormat="1" ht="46.5" customHeight="1">
      <c r="A81" s="14">
        <v>8</v>
      </c>
      <c r="B81" s="44" t="s">
        <v>133</v>
      </c>
      <c r="C81" s="11">
        <v>2.6</v>
      </c>
      <c r="D81" s="12" t="s">
        <v>126</v>
      </c>
      <c r="E81" s="12">
        <v>10</v>
      </c>
      <c r="F81" s="14">
        <f t="shared" si="6"/>
        <v>26</v>
      </c>
      <c r="G81" s="12">
        <v>25</v>
      </c>
      <c r="H81" s="12">
        <f t="shared" si="7"/>
        <v>65</v>
      </c>
      <c r="I81" s="13" t="s">
        <v>127</v>
      </c>
      <c r="J81" s="40"/>
      <c r="K81" s="41"/>
      <c r="L81" s="41"/>
      <c r="M81" s="41"/>
      <c r="N81" s="41"/>
      <c r="O81" s="41"/>
      <c r="P81" s="41"/>
    </row>
    <row r="82" spans="1:16" s="42" customFormat="1" ht="41.25" customHeight="1">
      <c r="A82" s="14">
        <v>9</v>
      </c>
      <c r="B82" s="44" t="s">
        <v>134</v>
      </c>
      <c r="C82" s="11">
        <v>1</v>
      </c>
      <c r="D82" s="12" t="s">
        <v>126</v>
      </c>
      <c r="E82" s="12">
        <v>10</v>
      </c>
      <c r="F82" s="14">
        <f t="shared" si="6"/>
        <v>10</v>
      </c>
      <c r="G82" s="12">
        <v>50</v>
      </c>
      <c r="H82" s="12">
        <f t="shared" si="7"/>
        <v>50</v>
      </c>
      <c r="I82" s="13" t="s">
        <v>132</v>
      </c>
      <c r="J82" s="40"/>
      <c r="K82" s="41"/>
      <c r="L82" s="41"/>
      <c r="M82" s="41"/>
      <c r="N82" s="41"/>
      <c r="O82" s="41"/>
      <c r="P82" s="41"/>
    </row>
    <row r="83" spans="1:16" s="42" customFormat="1" ht="30.75" customHeight="1">
      <c r="A83" s="14">
        <v>10</v>
      </c>
      <c r="B83" s="44" t="s">
        <v>135</v>
      </c>
      <c r="C83" s="11">
        <v>1</v>
      </c>
      <c r="D83" s="12" t="s">
        <v>136</v>
      </c>
      <c r="E83" s="12">
        <v>85</v>
      </c>
      <c r="F83" s="14">
        <f t="shared" si="6"/>
        <v>85</v>
      </c>
      <c r="G83" s="12">
        <v>95</v>
      </c>
      <c r="H83" s="12">
        <f t="shared" si="7"/>
        <v>95</v>
      </c>
      <c r="I83" s="13" t="s">
        <v>137</v>
      </c>
      <c r="J83" s="40"/>
      <c r="K83" s="41"/>
      <c r="L83" s="41"/>
      <c r="M83" s="41"/>
      <c r="N83" s="41"/>
      <c r="O83" s="41"/>
      <c r="P83" s="41"/>
    </row>
    <row r="84" spans="1:16" s="42" customFormat="1" ht="30.75" customHeight="1">
      <c r="A84" s="14">
        <v>11</v>
      </c>
      <c r="B84" s="44" t="s">
        <v>138</v>
      </c>
      <c r="C84" s="11">
        <v>1</v>
      </c>
      <c r="D84" s="12" t="s">
        <v>139</v>
      </c>
      <c r="E84" s="12">
        <v>35</v>
      </c>
      <c r="F84" s="14">
        <f t="shared" si="6"/>
        <v>35</v>
      </c>
      <c r="G84" s="12">
        <v>15</v>
      </c>
      <c r="H84" s="12">
        <f t="shared" si="7"/>
        <v>15</v>
      </c>
      <c r="I84" s="13" t="s">
        <v>140</v>
      </c>
      <c r="J84" s="40"/>
      <c r="K84" s="41"/>
      <c r="L84" s="41"/>
      <c r="M84" s="41"/>
      <c r="N84" s="41"/>
      <c r="O84" s="41"/>
      <c r="P84" s="41"/>
    </row>
    <row r="85" spans="1:16" s="42" customFormat="1" ht="30.75" customHeight="1">
      <c r="A85" s="14">
        <v>12</v>
      </c>
      <c r="B85" s="44" t="s">
        <v>141</v>
      </c>
      <c r="C85" s="11">
        <v>1</v>
      </c>
      <c r="D85" s="12" t="s">
        <v>142</v>
      </c>
      <c r="E85" s="12">
        <v>580</v>
      </c>
      <c r="F85" s="14">
        <v>580</v>
      </c>
      <c r="G85" s="12">
        <v>400</v>
      </c>
      <c r="H85" s="12">
        <f>C85*G85</f>
        <v>400</v>
      </c>
      <c r="I85" s="13" t="s">
        <v>143</v>
      </c>
      <c r="J85" s="40"/>
      <c r="K85" s="41"/>
      <c r="L85" s="41"/>
      <c r="M85" s="41"/>
      <c r="N85" s="41"/>
      <c r="O85" s="41"/>
      <c r="P85" s="41"/>
    </row>
    <row r="86" spans="1:11" ht="24" customHeight="1">
      <c r="A86" s="38"/>
      <c r="B86" s="11" t="s">
        <v>30</v>
      </c>
      <c r="C86" s="11"/>
      <c r="D86" s="12"/>
      <c r="E86" s="11"/>
      <c r="F86" s="47">
        <f>SUM(F74:F85)</f>
        <v>3252</v>
      </c>
      <c r="G86" s="47"/>
      <c r="H86" s="47">
        <f>SUM(H74:H85)</f>
        <v>2933.9</v>
      </c>
      <c r="I86" s="49"/>
      <c r="K86" s="48"/>
    </row>
    <row r="87" spans="1:9" ht="24" customHeight="1">
      <c r="A87" s="33" t="s">
        <v>144</v>
      </c>
      <c r="B87" s="34" t="s">
        <v>145</v>
      </c>
      <c r="C87" s="10"/>
      <c r="D87" s="10"/>
      <c r="E87" s="35"/>
      <c r="F87" s="35"/>
      <c r="G87" s="10"/>
      <c r="H87" s="35"/>
      <c r="I87" s="37"/>
    </row>
    <row r="88" spans="1:16" s="42" customFormat="1" ht="28.5" customHeight="1">
      <c r="A88" s="14">
        <v>1</v>
      </c>
      <c r="B88" s="43" t="s">
        <v>40</v>
      </c>
      <c r="C88" s="46">
        <v>16.4</v>
      </c>
      <c r="D88" s="12" t="s">
        <v>11</v>
      </c>
      <c r="E88" s="11">
        <v>15</v>
      </c>
      <c r="F88" s="12">
        <f>E88*C88</f>
        <v>245.99999999999997</v>
      </c>
      <c r="G88" s="11">
        <v>12</v>
      </c>
      <c r="H88" s="45">
        <f>G88*C88</f>
        <v>196.79999999999998</v>
      </c>
      <c r="I88" s="13" t="s">
        <v>68</v>
      </c>
      <c r="J88" s="40"/>
      <c r="K88" s="41"/>
      <c r="L88" s="41"/>
      <c r="M88" s="41"/>
      <c r="N88" s="41"/>
      <c r="O88" s="41"/>
      <c r="P88" s="41"/>
    </row>
    <row r="89" spans="1:16" s="42" customFormat="1" ht="30.75" customHeight="1">
      <c r="A89" s="14">
        <v>2</v>
      </c>
      <c r="B89" s="43" t="s">
        <v>42</v>
      </c>
      <c r="C89" s="11">
        <v>16.1</v>
      </c>
      <c r="D89" s="12" t="s">
        <v>11</v>
      </c>
      <c r="E89" s="11">
        <v>3</v>
      </c>
      <c r="F89" s="12">
        <f>E89*C89</f>
        <v>48.300000000000004</v>
      </c>
      <c r="G89" s="11">
        <v>8</v>
      </c>
      <c r="H89" s="45">
        <f>G89*C89</f>
        <v>128.8</v>
      </c>
      <c r="I89" s="13" t="s">
        <v>146</v>
      </c>
      <c r="J89" s="40"/>
      <c r="K89" s="41"/>
      <c r="L89" s="41"/>
      <c r="M89" s="41"/>
      <c r="N89" s="41"/>
      <c r="O89" s="41"/>
      <c r="P89" s="41"/>
    </row>
    <row r="90" spans="1:16" s="42" customFormat="1" ht="30.75" customHeight="1">
      <c r="A90" s="14">
        <v>3</v>
      </c>
      <c r="B90" s="54" t="s">
        <v>43</v>
      </c>
      <c r="C90" s="55">
        <v>44.1</v>
      </c>
      <c r="D90" s="12" t="s">
        <v>11</v>
      </c>
      <c r="E90" s="53">
        <v>15</v>
      </c>
      <c r="F90" s="12">
        <f>E90*C90</f>
        <v>661.5</v>
      </c>
      <c r="G90" s="53">
        <v>12</v>
      </c>
      <c r="H90" s="55">
        <f>G90*C90</f>
        <v>529.2</v>
      </c>
      <c r="I90" s="13" t="s">
        <v>68</v>
      </c>
      <c r="J90" s="40"/>
      <c r="K90" s="41"/>
      <c r="L90" s="41"/>
      <c r="M90" s="41"/>
      <c r="N90" s="41"/>
      <c r="O90" s="41"/>
      <c r="P90" s="41"/>
    </row>
    <row r="91" spans="1:16" s="42" customFormat="1" ht="39" customHeight="1">
      <c r="A91" s="14">
        <v>4</v>
      </c>
      <c r="B91" s="43" t="s">
        <v>52</v>
      </c>
      <c r="C91" s="11">
        <v>16.4</v>
      </c>
      <c r="D91" s="12" t="s">
        <v>33</v>
      </c>
      <c r="E91" s="11">
        <v>15</v>
      </c>
      <c r="F91" s="12">
        <f>C91*E91</f>
        <v>245.99999999999997</v>
      </c>
      <c r="G91" s="11">
        <v>15</v>
      </c>
      <c r="H91" s="45">
        <f>G91*C91</f>
        <v>245.99999999999997</v>
      </c>
      <c r="I91" s="13" t="s">
        <v>81</v>
      </c>
      <c r="J91" s="40"/>
      <c r="K91" s="41"/>
      <c r="L91" s="41"/>
      <c r="M91" s="41"/>
      <c r="N91" s="41"/>
      <c r="O91" s="41"/>
      <c r="P91" s="41"/>
    </row>
    <row r="92" spans="1:16" s="42" customFormat="1" ht="30.75" customHeight="1">
      <c r="A92" s="14">
        <v>5</v>
      </c>
      <c r="B92" s="44" t="s">
        <v>59</v>
      </c>
      <c r="C92" s="11">
        <v>8</v>
      </c>
      <c r="D92" s="12" t="s">
        <v>37</v>
      </c>
      <c r="E92" s="12">
        <v>25</v>
      </c>
      <c r="F92" s="14">
        <f>SUM(C92*E92)</f>
        <v>200</v>
      </c>
      <c r="G92" s="12">
        <v>10</v>
      </c>
      <c r="H92" s="12">
        <f>C92*G92</f>
        <v>80</v>
      </c>
      <c r="I92" s="13" t="s">
        <v>72</v>
      </c>
      <c r="J92" s="40"/>
      <c r="K92" s="41"/>
      <c r="L92" s="41"/>
      <c r="M92" s="41"/>
      <c r="N92" s="41"/>
      <c r="O92" s="41"/>
      <c r="P92" s="41"/>
    </row>
    <row r="93" spans="1:16" s="42" customFormat="1" ht="30.75" customHeight="1">
      <c r="A93" s="14">
        <v>6</v>
      </c>
      <c r="B93" s="44" t="s">
        <v>64</v>
      </c>
      <c r="C93" s="11">
        <v>2</v>
      </c>
      <c r="D93" s="12" t="s">
        <v>37</v>
      </c>
      <c r="E93" s="12">
        <v>95</v>
      </c>
      <c r="F93" s="14">
        <f>SUM(C93*E93)</f>
        <v>190</v>
      </c>
      <c r="G93" s="12">
        <v>30</v>
      </c>
      <c r="H93" s="12">
        <f>C93*G93</f>
        <v>60</v>
      </c>
      <c r="I93" s="13" t="s">
        <v>73</v>
      </c>
      <c r="J93" s="40"/>
      <c r="K93" s="41"/>
      <c r="L93" s="41"/>
      <c r="M93" s="41"/>
      <c r="N93" s="41"/>
      <c r="O93" s="41"/>
      <c r="P93" s="41"/>
    </row>
    <row r="94" spans="1:16" s="42" customFormat="1" ht="30.75" customHeight="1">
      <c r="A94" s="14">
        <v>7</v>
      </c>
      <c r="B94" s="44" t="s">
        <v>48</v>
      </c>
      <c r="C94" s="11">
        <v>1</v>
      </c>
      <c r="D94" s="12" t="s">
        <v>46</v>
      </c>
      <c r="E94" s="12">
        <v>580</v>
      </c>
      <c r="F94" s="14">
        <v>580</v>
      </c>
      <c r="G94" s="12">
        <v>400</v>
      </c>
      <c r="H94" s="12">
        <f>C94*G94</f>
        <v>400</v>
      </c>
      <c r="I94" s="13" t="s">
        <v>82</v>
      </c>
      <c r="J94" s="40"/>
      <c r="K94" s="41"/>
      <c r="L94" s="41"/>
      <c r="M94" s="41"/>
      <c r="N94" s="41"/>
      <c r="O94" s="41"/>
      <c r="P94" s="41"/>
    </row>
    <row r="95" spans="1:11" ht="24" customHeight="1">
      <c r="A95" s="38"/>
      <c r="B95" s="11" t="s">
        <v>30</v>
      </c>
      <c r="C95" s="11"/>
      <c r="D95" s="12"/>
      <c r="E95" s="11"/>
      <c r="F95" s="47">
        <f>SUM(F88:F94)</f>
        <v>2171.8</v>
      </c>
      <c r="G95" s="47"/>
      <c r="H95" s="47">
        <f>SUM(H88:H94)</f>
        <v>1640.8</v>
      </c>
      <c r="I95" s="49"/>
      <c r="K95" s="48"/>
    </row>
    <row r="96" spans="1:9" ht="24" customHeight="1">
      <c r="A96" s="33" t="s">
        <v>147</v>
      </c>
      <c r="B96" s="34" t="s">
        <v>148</v>
      </c>
      <c r="C96" s="10"/>
      <c r="D96" s="10"/>
      <c r="E96" s="35"/>
      <c r="F96" s="35"/>
      <c r="G96" s="10"/>
      <c r="H96" s="35"/>
      <c r="I96" s="37"/>
    </row>
    <row r="97" spans="1:16" s="42" customFormat="1" ht="30.75" customHeight="1">
      <c r="A97" s="14">
        <v>1</v>
      </c>
      <c r="B97" s="43" t="s">
        <v>40</v>
      </c>
      <c r="C97" s="46">
        <v>9.4</v>
      </c>
      <c r="D97" s="12" t="s">
        <v>11</v>
      </c>
      <c r="E97" s="11">
        <v>15</v>
      </c>
      <c r="F97" s="12">
        <f aca="true" t="shared" si="8" ref="F97:F103">E97*C97</f>
        <v>141</v>
      </c>
      <c r="G97" s="11">
        <v>12</v>
      </c>
      <c r="H97" s="12">
        <f aca="true" t="shared" si="9" ref="H97:H103">C97*G97</f>
        <v>112.80000000000001</v>
      </c>
      <c r="I97" s="13" t="s">
        <v>68</v>
      </c>
      <c r="J97" s="40"/>
      <c r="K97" s="41"/>
      <c r="L97" s="41"/>
      <c r="M97" s="41"/>
      <c r="N97" s="41"/>
      <c r="O97" s="41"/>
      <c r="P97" s="41"/>
    </row>
    <row r="98" spans="1:16" s="42" customFormat="1" ht="30.75" customHeight="1">
      <c r="A98" s="14">
        <v>2</v>
      </c>
      <c r="B98" s="43" t="s">
        <v>47</v>
      </c>
      <c r="C98" s="46">
        <v>9.4</v>
      </c>
      <c r="D98" s="12" t="s">
        <v>11</v>
      </c>
      <c r="E98" s="11">
        <v>45</v>
      </c>
      <c r="F98" s="12">
        <f t="shared" si="8"/>
        <v>423</v>
      </c>
      <c r="G98" s="11">
        <v>40</v>
      </c>
      <c r="H98" s="12">
        <f t="shared" si="9"/>
        <v>376</v>
      </c>
      <c r="I98" s="13" t="s">
        <v>74</v>
      </c>
      <c r="J98" s="40"/>
      <c r="K98" s="41"/>
      <c r="L98" s="41"/>
      <c r="M98" s="41"/>
      <c r="N98" s="41"/>
      <c r="O98" s="41"/>
      <c r="P98" s="41"/>
    </row>
    <row r="99" spans="1:16" s="42" customFormat="1" ht="30.75" customHeight="1">
      <c r="A99" s="14">
        <v>3</v>
      </c>
      <c r="B99" s="43" t="s">
        <v>43</v>
      </c>
      <c r="C99" s="46">
        <v>28.2</v>
      </c>
      <c r="D99" s="12" t="s">
        <v>11</v>
      </c>
      <c r="E99" s="11">
        <v>15</v>
      </c>
      <c r="F99" s="12">
        <f t="shared" si="8"/>
        <v>423</v>
      </c>
      <c r="G99" s="11">
        <v>12</v>
      </c>
      <c r="H99" s="12">
        <f t="shared" si="9"/>
        <v>338.4</v>
      </c>
      <c r="I99" s="13" t="s">
        <v>68</v>
      </c>
      <c r="J99" s="40"/>
      <c r="K99" s="41"/>
      <c r="L99" s="41"/>
      <c r="M99" s="41"/>
      <c r="N99" s="41"/>
      <c r="O99" s="41"/>
      <c r="P99" s="41"/>
    </row>
    <row r="100" spans="1:16" s="42" customFormat="1" ht="34.5" customHeight="1">
      <c r="A100" s="14">
        <v>4</v>
      </c>
      <c r="B100" s="43" t="s">
        <v>52</v>
      </c>
      <c r="C100" s="46">
        <v>9.4</v>
      </c>
      <c r="D100" s="12" t="s">
        <v>11</v>
      </c>
      <c r="E100" s="11">
        <v>15</v>
      </c>
      <c r="F100" s="12">
        <f t="shared" si="8"/>
        <v>141</v>
      </c>
      <c r="G100" s="11">
        <v>15</v>
      </c>
      <c r="H100" s="12">
        <f t="shared" si="9"/>
        <v>141</v>
      </c>
      <c r="I100" s="13" t="s">
        <v>81</v>
      </c>
      <c r="J100" s="40"/>
      <c r="K100" s="41"/>
      <c r="L100" s="41"/>
      <c r="M100" s="41"/>
      <c r="N100" s="41"/>
      <c r="O100" s="41"/>
      <c r="P100" s="41"/>
    </row>
    <row r="101" spans="1:16" s="42" customFormat="1" ht="30.75" customHeight="1">
      <c r="A101" s="14">
        <v>5</v>
      </c>
      <c r="B101" s="43" t="s">
        <v>59</v>
      </c>
      <c r="C101" s="46">
        <v>6</v>
      </c>
      <c r="D101" s="12" t="s">
        <v>37</v>
      </c>
      <c r="E101" s="11">
        <v>45</v>
      </c>
      <c r="F101" s="12">
        <f t="shared" si="8"/>
        <v>270</v>
      </c>
      <c r="G101" s="11">
        <v>45</v>
      </c>
      <c r="H101" s="12">
        <f t="shared" si="9"/>
        <v>270</v>
      </c>
      <c r="I101" s="13" t="s">
        <v>72</v>
      </c>
      <c r="J101" s="40"/>
      <c r="K101" s="41"/>
      <c r="L101" s="41"/>
      <c r="M101" s="41"/>
      <c r="N101" s="41"/>
      <c r="O101" s="41"/>
      <c r="P101" s="41"/>
    </row>
    <row r="102" spans="1:16" s="42" customFormat="1" ht="30.75" customHeight="1">
      <c r="A102" s="14">
        <v>6</v>
      </c>
      <c r="B102" s="43" t="s">
        <v>64</v>
      </c>
      <c r="C102" s="46">
        <v>1.3</v>
      </c>
      <c r="D102" s="12" t="s">
        <v>37</v>
      </c>
      <c r="E102" s="11">
        <v>95</v>
      </c>
      <c r="F102" s="12">
        <f t="shared" si="8"/>
        <v>123.5</v>
      </c>
      <c r="G102" s="11">
        <v>30</v>
      </c>
      <c r="H102" s="12">
        <f t="shared" si="9"/>
        <v>39</v>
      </c>
      <c r="I102" s="13" t="s">
        <v>73</v>
      </c>
      <c r="J102" s="40"/>
      <c r="K102" s="41"/>
      <c r="L102" s="41"/>
      <c r="M102" s="41"/>
      <c r="N102" s="41"/>
      <c r="O102" s="41"/>
      <c r="P102" s="41"/>
    </row>
    <row r="103" spans="1:16" s="42" customFormat="1" ht="26.25" customHeight="1">
      <c r="A103" s="14">
        <v>7</v>
      </c>
      <c r="B103" s="43" t="s">
        <v>48</v>
      </c>
      <c r="C103" s="11">
        <v>1</v>
      </c>
      <c r="D103" s="12" t="s">
        <v>46</v>
      </c>
      <c r="E103" s="11">
        <v>580</v>
      </c>
      <c r="F103" s="12">
        <f t="shared" si="8"/>
        <v>580</v>
      </c>
      <c r="G103" s="11">
        <v>400</v>
      </c>
      <c r="H103" s="12">
        <f t="shared" si="9"/>
        <v>400</v>
      </c>
      <c r="I103" s="13" t="s">
        <v>82</v>
      </c>
      <c r="J103" s="40"/>
      <c r="K103" s="41"/>
      <c r="L103" s="41"/>
      <c r="M103" s="41"/>
      <c r="N103" s="41"/>
      <c r="O103" s="41"/>
      <c r="P103" s="41"/>
    </row>
    <row r="104" spans="1:11" ht="24" customHeight="1">
      <c r="A104" s="38"/>
      <c r="B104" s="11" t="s">
        <v>30</v>
      </c>
      <c r="C104" s="11"/>
      <c r="D104" s="12"/>
      <c r="E104" s="11"/>
      <c r="F104" s="47">
        <f>SUM(F97:F103)</f>
        <v>2101.5</v>
      </c>
      <c r="G104" s="47"/>
      <c r="H104" s="47">
        <f>SUM(H97:H103)</f>
        <v>1677.2</v>
      </c>
      <c r="I104" s="49"/>
      <c r="K104" s="48"/>
    </row>
    <row r="105" spans="1:9" ht="24" customHeight="1">
      <c r="A105" s="33" t="s">
        <v>147</v>
      </c>
      <c r="B105" s="34" t="s">
        <v>149</v>
      </c>
      <c r="C105" s="10"/>
      <c r="D105" s="10"/>
      <c r="E105" s="35"/>
      <c r="F105" s="35"/>
      <c r="G105" s="10"/>
      <c r="H105" s="35"/>
      <c r="I105" s="37"/>
    </row>
    <row r="106" spans="1:16" s="52" customFormat="1" ht="26.25" customHeight="1">
      <c r="A106" s="53">
        <v>1</v>
      </c>
      <c r="B106" s="54" t="s">
        <v>40</v>
      </c>
      <c r="C106" s="55">
        <v>3.3</v>
      </c>
      <c r="D106" s="12" t="s">
        <v>11</v>
      </c>
      <c r="E106" s="53">
        <v>15</v>
      </c>
      <c r="F106" s="12">
        <f>E106*C106</f>
        <v>49.5</v>
      </c>
      <c r="G106" s="53">
        <v>12</v>
      </c>
      <c r="H106" s="12">
        <f>C106*G106</f>
        <v>39.599999999999994</v>
      </c>
      <c r="I106" s="13" t="s">
        <v>68</v>
      </c>
      <c r="J106" s="50"/>
      <c r="K106" s="51"/>
      <c r="L106" s="51"/>
      <c r="M106" s="51"/>
      <c r="N106" s="51"/>
      <c r="O106" s="51"/>
      <c r="P106" s="51"/>
    </row>
    <row r="107" spans="1:16" s="52" customFormat="1" ht="26.25" customHeight="1">
      <c r="A107" s="53">
        <v>2</v>
      </c>
      <c r="B107" s="54" t="s">
        <v>43</v>
      </c>
      <c r="C107" s="55">
        <v>9.9</v>
      </c>
      <c r="D107" s="12" t="s">
        <v>11</v>
      </c>
      <c r="E107" s="53">
        <v>15</v>
      </c>
      <c r="F107" s="12">
        <f>E107*C107</f>
        <v>148.5</v>
      </c>
      <c r="G107" s="53">
        <v>12</v>
      </c>
      <c r="H107" s="12">
        <f>C107*G107</f>
        <v>118.80000000000001</v>
      </c>
      <c r="I107" s="13" t="s">
        <v>68</v>
      </c>
      <c r="J107" s="50"/>
      <c r="K107" s="51"/>
      <c r="L107" s="51"/>
      <c r="M107" s="51"/>
      <c r="N107" s="51"/>
      <c r="O107" s="51"/>
      <c r="P107" s="51"/>
    </row>
    <row r="108" spans="1:16" s="52" customFormat="1" ht="36" customHeight="1">
      <c r="A108" s="53">
        <v>3</v>
      </c>
      <c r="B108" s="54" t="s">
        <v>41</v>
      </c>
      <c r="C108" s="55">
        <v>3.3</v>
      </c>
      <c r="D108" s="12" t="s">
        <v>11</v>
      </c>
      <c r="E108" s="53">
        <v>10</v>
      </c>
      <c r="F108" s="12">
        <f>E108*C108</f>
        <v>33</v>
      </c>
      <c r="G108" s="53">
        <v>25</v>
      </c>
      <c r="H108" s="12">
        <f>C108*G108</f>
        <v>82.5</v>
      </c>
      <c r="I108" s="13" t="s">
        <v>127</v>
      </c>
      <c r="J108" s="50"/>
      <c r="K108" s="51"/>
      <c r="L108" s="51"/>
      <c r="M108" s="51"/>
      <c r="N108" s="51"/>
      <c r="O108" s="51"/>
      <c r="P108" s="51"/>
    </row>
    <row r="109" spans="1:16" s="52" customFormat="1" ht="26.25" customHeight="1">
      <c r="A109" s="53">
        <v>4</v>
      </c>
      <c r="B109" s="54" t="s">
        <v>54</v>
      </c>
      <c r="C109" s="55">
        <v>7.6</v>
      </c>
      <c r="D109" s="53" t="s">
        <v>37</v>
      </c>
      <c r="E109" s="53">
        <v>2</v>
      </c>
      <c r="F109" s="12">
        <f>E109*C109</f>
        <v>15.2</v>
      </c>
      <c r="G109" s="53">
        <v>8</v>
      </c>
      <c r="H109" s="12">
        <f>C109*G109</f>
        <v>60.8</v>
      </c>
      <c r="I109" s="13" t="s">
        <v>70</v>
      </c>
      <c r="J109" s="50"/>
      <c r="K109" s="51"/>
      <c r="L109" s="51"/>
      <c r="M109" s="51"/>
      <c r="N109" s="51"/>
      <c r="O109" s="51"/>
      <c r="P109" s="51"/>
    </row>
    <row r="110" spans="1:16" s="52" customFormat="1" ht="26.25" customHeight="1">
      <c r="A110" s="53">
        <v>5</v>
      </c>
      <c r="B110" s="54" t="s">
        <v>48</v>
      </c>
      <c r="C110" s="55">
        <v>1</v>
      </c>
      <c r="D110" s="53" t="s">
        <v>46</v>
      </c>
      <c r="E110" s="53">
        <v>580</v>
      </c>
      <c r="F110" s="12">
        <f>E110*C110</f>
        <v>580</v>
      </c>
      <c r="G110" s="53">
        <v>400</v>
      </c>
      <c r="H110" s="12">
        <f>C110*G110</f>
        <v>400</v>
      </c>
      <c r="I110" s="13" t="s">
        <v>82</v>
      </c>
      <c r="J110" s="50"/>
      <c r="K110" s="51"/>
      <c r="L110" s="51"/>
      <c r="M110" s="51"/>
      <c r="N110" s="51"/>
      <c r="O110" s="51"/>
      <c r="P110" s="51"/>
    </row>
    <row r="111" spans="1:11" ht="24" customHeight="1">
      <c r="A111" s="38"/>
      <c r="B111" s="11" t="s">
        <v>30</v>
      </c>
      <c r="C111" s="11"/>
      <c r="D111" s="12"/>
      <c r="E111" s="11"/>
      <c r="F111" s="47">
        <f>SUM(F106:F110)</f>
        <v>826.2</v>
      </c>
      <c r="G111" s="47"/>
      <c r="H111" s="47">
        <f>SUM(H106:H110)</f>
        <v>701.7</v>
      </c>
      <c r="I111" s="49"/>
      <c r="K111" s="48"/>
    </row>
    <row r="112" spans="1:9" ht="24" customHeight="1">
      <c r="A112" s="33" t="s">
        <v>150</v>
      </c>
      <c r="B112" s="34" t="s">
        <v>65</v>
      </c>
      <c r="C112" s="10"/>
      <c r="D112" s="10"/>
      <c r="E112" s="35"/>
      <c r="F112" s="35"/>
      <c r="G112" s="10"/>
      <c r="H112" s="35"/>
      <c r="I112" s="37"/>
    </row>
    <row r="113" spans="1:16" s="52" customFormat="1" ht="26.25" customHeight="1">
      <c r="A113" s="14">
        <v>1</v>
      </c>
      <c r="B113" s="43" t="s">
        <v>47</v>
      </c>
      <c r="C113" s="11">
        <v>9.6</v>
      </c>
      <c r="D113" s="12" t="s">
        <v>11</v>
      </c>
      <c r="E113" s="11">
        <v>65</v>
      </c>
      <c r="F113" s="12">
        <f>E113*C113</f>
        <v>624</v>
      </c>
      <c r="G113" s="11">
        <v>25</v>
      </c>
      <c r="H113" s="45">
        <f>G113*C113</f>
        <v>240</v>
      </c>
      <c r="I113" s="13" t="s">
        <v>74</v>
      </c>
      <c r="J113" s="50"/>
      <c r="K113" s="51"/>
      <c r="L113" s="51"/>
      <c r="M113" s="51"/>
      <c r="N113" s="51"/>
      <c r="O113" s="51"/>
      <c r="P113" s="51"/>
    </row>
    <row r="114" spans="1:16" s="52" customFormat="1" ht="26.25" customHeight="1">
      <c r="A114" s="14">
        <v>2</v>
      </c>
      <c r="B114" s="43" t="s">
        <v>62</v>
      </c>
      <c r="C114" s="11">
        <v>16.7</v>
      </c>
      <c r="D114" s="12" t="s">
        <v>11</v>
      </c>
      <c r="E114" s="11">
        <v>5</v>
      </c>
      <c r="F114" s="12">
        <f>E114*C114</f>
        <v>83.5</v>
      </c>
      <c r="G114" s="11">
        <v>8</v>
      </c>
      <c r="H114" s="45">
        <f>G114*C114</f>
        <v>133.6</v>
      </c>
      <c r="I114" s="13" t="s">
        <v>83</v>
      </c>
      <c r="J114" s="50"/>
      <c r="K114" s="51"/>
      <c r="L114" s="51"/>
      <c r="M114" s="51"/>
      <c r="N114" s="51"/>
      <c r="O114" s="51"/>
      <c r="P114" s="51"/>
    </row>
    <row r="115" spans="1:16" s="52" customFormat="1" ht="38.25" customHeight="1">
      <c r="A115" s="53">
        <v>3</v>
      </c>
      <c r="B115" s="54" t="s">
        <v>66</v>
      </c>
      <c r="C115" s="55">
        <v>16.7</v>
      </c>
      <c r="D115" s="12" t="s">
        <v>11</v>
      </c>
      <c r="E115" s="53">
        <v>10</v>
      </c>
      <c r="F115" s="53">
        <f>C115*E115</f>
        <v>167</v>
      </c>
      <c r="G115" s="53">
        <v>25</v>
      </c>
      <c r="H115" s="55">
        <f>G115*C115</f>
        <v>417.5</v>
      </c>
      <c r="I115" s="13" t="s">
        <v>69</v>
      </c>
      <c r="J115" s="50"/>
      <c r="K115" s="51"/>
      <c r="L115" s="51"/>
      <c r="M115" s="51"/>
      <c r="N115" s="51"/>
      <c r="O115" s="51"/>
      <c r="P115" s="51"/>
    </row>
    <row r="116" spans="1:16" s="52" customFormat="1" ht="39" customHeight="1">
      <c r="A116" s="14">
        <v>4</v>
      </c>
      <c r="B116" s="43" t="s">
        <v>41</v>
      </c>
      <c r="C116" s="11">
        <v>9.6</v>
      </c>
      <c r="D116" s="12" t="s">
        <v>33</v>
      </c>
      <c r="E116" s="11">
        <v>10</v>
      </c>
      <c r="F116" s="12">
        <f>C116*E116</f>
        <v>96</v>
      </c>
      <c r="G116" s="11">
        <v>25</v>
      </c>
      <c r="H116" s="45">
        <f>G116*C116</f>
        <v>240</v>
      </c>
      <c r="I116" s="13" t="s">
        <v>69</v>
      </c>
      <c r="J116" s="50"/>
      <c r="K116" s="51"/>
      <c r="L116" s="51"/>
      <c r="M116" s="51"/>
      <c r="N116" s="51"/>
      <c r="O116" s="51"/>
      <c r="P116" s="51"/>
    </row>
    <row r="117" spans="1:16" s="52" customFormat="1" ht="42" customHeight="1">
      <c r="A117" s="14">
        <v>5</v>
      </c>
      <c r="B117" s="43" t="s">
        <v>86</v>
      </c>
      <c r="C117" s="11">
        <v>16.9</v>
      </c>
      <c r="D117" s="12" t="s">
        <v>33</v>
      </c>
      <c r="E117" s="11">
        <v>35</v>
      </c>
      <c r="F117" s="12">
        <f>C117*E117</f>
        <v>591.5</v>
      </c>
      <c r="G117" s="11">
        <v>30</v>
      </c>
      <c r="H117" s="45">
        <f>G117*C117</f>
        <v>506.99999999999994</v>
      </c>
      <c r="I117" s="13" t="s">
        <v>77</v>
      </c>
      <c r="J117" s="50"/>
      <c r="K117" s="51"/>
      <c r="L117" s="51"/>
      <c r="M117" s="51"/>
      <c r="N117" s="51"/>
      <c r="O117" s="51"/>
      <c r="P117" s="51"/>
    </row>
    <row r="118" spans="1:16" s="52" customFormat="1" ht="26.25" customHeight="1">
      <c r="A118" s="14">
        <v>6</v>
      </c>
      <c r="B118" s="43" t="s">
        <v>67</v>
      </c>
      <c r="C118" s="11">
        <v>1</v>
      </c>
      <c r="D118" s="12" t="s">
        <v>79</v>
      </c>
      <c r="E118" s="11">
        <v>85</v>
      </c>
      <c r="F118" s="14">
        <f>SUM(C118*E118)</f>
        <v>85</v>
      </c>
      <c r="G118" s="11">
        <v>95</v>
      </c>
      <c r="H118" s="12">
        <f>C118*G118</f>
        <v>95</v>
      </c>
      <c r="I118" s="13" t="s">
        <v>80</v>
      </c>
      <c r="J118" s="50"/>
      <c r="K118" s="51"/>
      <c r="L118" s="51"/>
      <c r="M118" s="51"/>
      <c r="N118" s="51"/>
      <c r="O118" s="51"/>
      <c r="P118" s="51"/>
    </row>
    <row r="119" spans="1:16" s="52" customFormat="1" ht="26.25" customHeight="1">
      <c r="A119" s="14">
        <v>7</v>
      </c>
      <c r="B119" s="43" t="s">
        <v>58</v>
      </c>
      <c r="C119" s="11">
        <v>1</v>
      </c>
      <c r="D119" s="12" t="s">
        <v>76</v>
      </c>
      <c r="E119" s="11">
        <v>35</v>
      </c>
      <c r="F119" s="14">
        <f>SUM(C119*E119)</f>
        <v>35</v>
      </c>
      <c r="G119" s="11">
        <v>15</v>
      </c>
      <c r="H119" s="12">
        <f>C119*G119</f>
        <v>15</v>
      </c>
      <c r="I119" s="13" t="s">
        <v>78</v>
      </c>
      <c r="J119" s="50"/>
      <c r="K119" s="51"/>
      <c r="L119" s="51"/>
      <c r="M119" s="51"/>
      <c r="N119" s="51"/>
      <c r="O119" s="51"/>
      <c r="P119" s="51"/>
    </row>
    <row r="120" spans="1:16" s="52" customFormat="1" ht="26.25" customHeight="1">
      <c r="A120" s="14">
        <v>8</v>
      </c>
      <c r="B120" s="44" t="s">
        <v>96</v>
      </c>
      <c r="C120" s="11">
        <v>1</v>
      </c>
      <c r="D120" s="12" t="s">
        <v>46</v>
      </c>
      <c r="E120" s="12">
        <v>580</v>
      </c>
      <c r="F120" s="14">
        <v>580</v>
      </c>
      <c r="G120" s="12">
        <v>400</v>
      </c>
      <c r="H120" s="12">
        <f>C120*G120</f>
        <v>400</v>
      </c>
      <c r="I120" s="13" t="s">
        <v>82</v>
      </c>
      <c r="J120" s="50"/>
      <c r="K120" s="51"/>
      <c r="L120" s="51"/>
      <c r="M120" s="51"/>
      <c r="N120" s="51"/>
      <c r="O120" s="51"/>
      <c r="P120" s="51"/>
    </row>
    <row r="121" spans="1:11" ht="24" customHeight="1">
      <c r="A121" s="38"/>
      <c r="B121" s="11" t="s">
        <v>30</v>
      </c>
      <c r="C121" s="11"/>
      <c r="D121" s="12"/>
      <c r="E121" s="11"/>
      <c r="F121" s="47">
        <f>SUM(F113:F120)</f>
        <v>2262</v>
      </c>
      <c r="G121" s="47"/>
      <c r="H121" s="47">
        <f>SUM(H113:H120)</f>
        <v>2048.1</v>
      </c>
      <c r="I121" s="49"/>
      <c r="K121" s="48"/>
    </row>
    <row r="122" spans="1:9" ht="24" customHeight="1">
      <c r="A122" s="33" t="s">
        <v>150</v>
      </c>
      <c r="B122" s="34" t="s">
        <v>151</v>
      </c>
      <c r="C122" s="10"/>
      <c r="D122" s="10"/>
      <c r="E122" s="35"/>
      <c r="F122" s="35"/>
      <c r="G122" s="10"/>
      <c r="H122" s="35"/>
      <c r="I122" s="37"/>
    </row>
    <row r="123" spans="1:16" s="42" customFormat="1" ht="30.75" customHeight="1">
      <c r="A123" s="14">
        <v>1</v>
      </c>
      <c r="B123" s="43" t="s">
        <v>40</v>
      </c>
      <c r="C123" s="46">
        <v>5.9</v>
      </c>
      <c r="D123" s="12" t="s">
        <v>11</v>
      </c>
      <c r="E123" s="11">
        <v>15</v>
      </c>
      <c r="F123" s="12">
        <f>E123*C123</f>
        <v>88.5</v>
      </c>
      <c r="G123" s="11">
        <v>12</v>
      </c>
      <c r="H123" s="45">
        <f>G123*C123</f>
        <v>70.80000000000001</v>
      </c>
      <c r="I123" s="13" t="s">
        <v>152</v>
      </c>
      <c r="J123" s="40"/>
      <c r="K123" s="41"/>
      <c r="L123" s="41"/>
      <c r="M123" s="41"/>
      <c r="N123" s="41"/>
      <c r="O123" s="41"/>
      <c r="P123" s="41"/>
    </row>
    <row r="124" spans="1:16" s="42" customFormat="1" ht="26.25" customHeight="1">
      <c r="A124" s="14">
        <v>2</v>
      </c>
      <c r="B124" s="43" t="s">
        <v>42</v>
      </c>
      <c r="C124" s="11">
        <v>9.1</v>
      </c>
      <c r="D124" s="12" t="s">
        <v>37</v>
      </c>
      <c r="E124" s="11">
        <v>3</v>
      </c>
      <c r="F124" s="12">
        <f>E124*C124</f>
        <v>27.299999999999997</v>
      </c>
      <c r="G124" s="11">
        <v>5</v>
      </c>
      <c r="H124" s="45">
        <f>G124*C124</f>
        <v>45.5</v>
      </c>
      <c r="I124" s="13" t="s">
        <v>45</v>
      </c>
      <c r="J124" s="40"/>
      <c r="K124" s="41"/>
      <c r="L124" s="41"/>
      <c r="M124" s="41"/>
      <c r="N124" s="41"/>
      <c r="O124" s="41"/>
      <c r="P124" s="41"/>
    </row>
    <row r="125" spans="1:16" s="52" customFormat="1" ht="26.25" customHeight="1">
      <c r="A125" s="53">
        <v>3</v>
      </c>
      <c r="B125" s="54" t="s">
        <v>43</v>
      </c>
      <c r="C125" s="55">
        <v>11.4</v>
      </c>
      <c r="D125" s="12" t="s">
        <v>11</v>
      </c>
      <c r="E125" s="53">
        <v>15</v>
      </c>
      <c r="F125" s="53">
        <f>C125*E125</f>
        <v>171</v>
      </c>
      <c r="G125" s="53">
        <v>12</v>
      </c>
      <c r="H125" s="55">
        <f>G125*C125</f>
        <v>136.8</v>
      </c>
      <c r="I125" s="13" t="s">
        <v>152</v>
      </c>
      <c r="J125" s="50"/>
      <c r="K125" s="51"/>
      <c r="L125" s="51"/>
      <c r="M125" s="51"/>
      <c r="N125" s="51"/>
      <c r="O125" s="51"/>
      <c r="P125" s="51"/>
    </row>
    <row r="126" spans="1:16" s="52" customFormat="1" ht="26.25" customHeight="1">
      <c r="A126" s="53">
        <v>4</v>
      </c>
      <c r="B126" s="54" t="s">
        <v>54</v>
      </c>
      <c r="C126" s="55">
        <v>4.9</v>
      </c>
      <c r="D126" s="53" t="s">
        <v>37</v>
      </c>
      <c r="E126" s="53">
        <v>2</v>
      </c>
      <c r="F126" s="53">
        <f>C126*E126</f>
        <v>9.8</v>
      </c>
      <c r="G126" s="53">
        <v>8</v>
      </c>
      <c r="H126" s="55">
        <f>G126*C126</f>
        <v>39.2</v>
      </c>
      <c r="I126" s="13" t="s">
        <v>70</v>
      </c>
      <c r="J126" s="50"/>
      <c r="K126" s="51"/>
      <c r="L126" s="51"/>
      <c r="M126" s="51"/>
      <c r="N126" s="51"/>
      <c r="O126" s="51"/>
      <c r="P126" s="51"/>
    </row>
    <row r="127" spans="1:9" ht="35.25" customHeight="1">
      <c r="A127" s="14">
        <v>5</v>
      </c>
      <c r="B127" s="43" t="s">
        <v>41</v>
      </c>
      <c r="C127" s="11">
        <v>5.9</v>
      </c>
      <c r="D127" s="12" t="s">
        <v>33</v>
      </c>
      <c r="E127" s="11">
        <v>10</v>
      </c>
      <c r="F127" s="12">
        <f>C127*E127</f>
        <v>59</v>
      </c>
      <c r="G127" s="11">
        <v>25</v>
      </c>
      <c r="H127" s="45">
        <f>G127*C127</f>
        <v>147.5</v>
      </c>
      <c r="I127" s="13" t="s">
        <v>69</v>
      </c>
    </row>
    <row r="128" spans="1:11" ht="23.25" customHeight="1">
      <c r="A128" s="38"/>
      <c r="B128" s="11" t="s">
        <v>30</v>
      </c>
      <c r="C128" s="11"/>
      <c r="D128" s="12"/>
      <c r="E128" s="11"/>
      <c r="F128" s="47">
        <f>SUM(F123:F127)</f>
        <v>355.6</v>
      </c>
      <c r="G128" s="47"/>
      <c r="H128" s="47">
        <f>SUM(H123:H127)</f>
        <v>439.8</v>
      </c>
      <c r="I128" s="49"/>
      <c r="K128" s="48"/>
    </row>
    <row r="129" spans="1:11" ht="22.5" customHeight="1">
      <c r="A129" s="38"/>
      <c r="B129" s="11" t="s">
        <v>44</v>
      </c>
      <c r="C129" s="11"/>
      <c r="D129" s="12"/>
      <c r="E129" s="11"/>
      <c r="F129" s="47">
        <f>F128+F121+F111+F104+F95+F86+F72+F63+F53+F44+F34+F25+F16</f>
        <v>26993.600000000002</v>
      </c>
      <c r="G129" s="47"/>
      <c r="H129" s="47">
        <f>H128+H121+H111+H104+H95+H86+H72+H63+H53+H44+H34+H25+H16</f>
        <v>22908.7</v>
      </c>
      <c r="I129" s="49">
        <f>H129+F129</f>
        <v>49902.3</v>
      </c>
      <c r="K129" s="48"/>
    </row>
    <row r="130" spans="1:9" ht="21.75" customHeight="1">
      <c r="A130" s="16" t="s">
        <v>103</v>
      </c>
      <c r="B130" s="17"/>
      <c r="C130" s="18"/>
      <c r="D130" s="18"/>
      <c r="E130" s="19"/>
      <c r="F130" s="19"/>
      <c r="G130" s="18"/>
      <c r="H130" s="19"/>
      <c r="I130" s="20"/>
    </row>
    <row r="131" spans="1:9" ht="21.75" customHeight="1">
      <c r="A131" s="14">
        <v>1</v>
      </c>
      <c r="B131" s="15" t="s">
        <v>12</v>
      </c>
      <c r="C131" s="14">
        <v>1</v>
      </c>
      <c r="D131" s="14" t="s">
        <v>13</v>
      </c>
      <c r="E131" s="14">
        <v>0</v>
      </c>
      <c r="F131" s="12">
        <f>E131*C131</f>
        <v>0</v>
      </c>
      <c r="G131" s="14">
        <v>880</v>
      </c>
      <c r="H131" s="12">
        <f>G131*C131</f>
        <v>880</v>
      </c>
      <c r="I131" s="36" t="s">
        <v>14</v>
      </c>
    </row>
    <row r="132" spans="1:9" ht="21.75" customHeight="1">
      <c r="A132" s="14">
        <v>2</v>
      </c>
      <c r="B132" s="15" t="s">
        <v>15</v>
      </c>
      <c r="C132" s="14">
        <v>1</v>
      </c>
      <c r="D132" s="14" t="s">
        <v>13</v>
      </c>
      <c r="E132" s="14">
        <v>0</v>
      </c>
      <c r="F132" s="12">
        <f>E132*C132</f>
        <v>0</v>
      </c>
      <c r="G132" s="14">
        <v>680</v>
      </c>
      <c r="H132" s="12">
        <f>G132*C132</f>
        <v>680</v>
      </c>
      <c r="I132" s="24" t="s">
        <v>16</v>
      </c>
    </row>
    <row r="133" spans="1:9" ht="21.75" customHeight="1">
      <c r="A133" s="14">
        <v>3</v>
      </c>
      <c r="B133" s="15" t="s">
        <v>17</v>
      </c>
      <c r="C133" s="14">
        <v>1</v>
      </c>
      <c r="D133" s="14" t="s">
        <v>13</v>
      </c>
      <c r="E133" s="14">
        <v>0</v>
      </c>
      <c r="F133" s="12">
        <v>0</v>
      </c>
      <c r="G133" s="14">
        <v>380</v>
      </c>
      <c r="H133" s="12">
        <f>G133*C133</f>
        <v>380</v>
      </c>
      <c r="I133" s="24" t="s">
        <v>18</v>
      </c>
    </row>
    <row r="134" spans="1:9" ht="21.75" customHeight="1">
      <c r="A134" s="23" t="s">
        <v>104</v>
      </c>
      <c r="B134" s="27" t="s">
        <v>19</v>
      </c>
      <c r="C134" s="77" t="s">
        <v>31</v>
      </c>
      <c r="D134" s="78"/>
      <c r="E134" s="79"/>
      <c r="F134" s="81">
        <f>I129*8%+265</f>
        <v>4257.184</v>
      </c>
      <c r="G134" s="82"/>
      <c r="H134" s="83"/>
      <c r="I134" s="25" t="s">
        <v>153</v>
      </c>
    </row>
    <row r="135" spans="1:9" ht="21.75" customHeight="1">
      <c r="A135" s="23" t="s">
        <v>105</v>
      </c>
      <c r="B135" s="27" t="s">
        <v>34</v>
      </c>
      <c r="C135" s="77" t="s">
        <v>32</v>
      </c>
      <c r="D135" s="78"/>
      <c r="E135" s="79"/>
      <c r="F135" s="81">
        <f>I129*17%</f>
        <v>8483.391000000001</v>
      </c>
      <c r="G135" s="82"/>
      <c r="H135" s="83"/>
      <c r="I135" s="15" t="s">
        <v>29</v>
      </c>
    </row>
    <row r="136" spans="1:9" ht="21.75" customHeight="1">
      <c r="A136" s="26"/>
      <c r="B136" s="27"/>
      <c r="C136" s="67" t="s">
        <v>36</v>
      </c>
      <c r="D136" s="73"/>
      <c r="E136" s="57"/>
      <c r="F136" s="74">
        <f>F135+F134+H133+H132+H131+H129+F129</f>
        <v>64582.875</v>
      </c>
      <c r="G136" s="75"/>
      <c r="H136" s="76"/>
      <c r="I136" s="22" t="s">
        <v>35</v>
      </c>
    </row>
    <row r="137" spans="1:9" ht="21.75" customHeight="1">
      <c r="A137" s="26"/>
      <c r="B137" s="67" t="s">
        <v>84</v>
      </c>
      <c r="C137" s="68"/>
      <c r="D137" s="68"/>
      <c r="E137" s="68"/>
      <c r="F137" s="68"/>
      <c r="G137" s="68"/>
      <c r="H137" s="69"/>
      <c r="I137" s="22"/>
    </row>
    <row r="138" spans="1:9" ht="14.25">
      <c r="A138" s="28" t="s">
        <v>20</v>
      </c>
      <c r="B138" s="29"/>
      <c r="C138" s="28"/>
      <c r="D138" s="28"/>
      <c r="E138" s="21"/>
      <c r="F138" s="21"/>
      <c r="G138" s="30"/>
      <c r="H138" s="21"/>
      <c r="I138" s="8" t="s">
        <v>102</v>
      </c>
    </row>
    <row r="139" spans="1:9" ht="14.25">
      <c r="A139" s="31" t="s">
        <v>21</v>
      </c>
      <c r="B139" s="80" t="s">
        <v>22</v>
      </c>
      <c r="C139" s="60"/>
      <c r="D139" s="60"/>
      <c r="E139" s="60"/>
      <c r="F139" s="60"/>
      <c r="G139" s="60"/>
      <c r="H139" s="60"/>
      <c r="I139" s="60"/>
    </row>
    <row r="140" spans="1:9" ht="14.25">
      <c r="A140" s="31" t="s">
        <v>21</v>
      </c>
      <c r="B140" s="60" t="s">
        <v>23</v>
      </c>
      <c r="C140" s="60"/>
      <c r="D140" s="60"/>
      <c r="E140" s="60"/>
      <c r="F140" s="60"/>
      <c r="G140" s="60"/>
      <c r="H140" s="60"/>
      <c r="I140" s="60"/>
    </row>
    <row r="141" spans="1:9" ht="14.25">
      <c r="A141" s="31" t="s">
        <v>21</v>
      </c>
      <c r="B141" s="60" t="s">
        <v>24</v>
      </c>
      <c r="C141" s="60"/>
      <c r="D141" s="60"/>
      <c r="E141" s="60"/>
      <c r="F141" s="60"/>
      <c r="G141" s="60"/>
      <c r="H141" s="60"/>
      <c r="I141" s="60"/>
    </row>
    <row r="142" spans="1:9" ht="14.25">
      <c r="A142" s="32" t="s">
        <v>21</v>
      </c>
      <c r="B142" s="58" t="s">
        <v>25</v>
      </c>
      <c r="C142" s="58"/>
      <c r="D142" s="58"/>
      <c r="E142" s="58"/>
      <c r="F142" s="58"/>
      <c r="G142" s="58"/>
      <c r="H142" s="58"/>
      <c r="I142" s="58"/>
    </row>
    <row r="143" spans="1:9" ht="14.25">
      <c r="A143" s="32" t="s">
        <v>21</v>
      </c>
      <c r="B143" s="58" t="s">
        <v>26</v>
      </c>
      <c r="C143" s="58"/>
      <c r="D143" s="58"/>
      <c r="E143" s="58"/>
      <c r="F143" s="58"/>
      <c r="G143" s="58"/>
      <c r="H143" s="58"/>
      <c r="I143" s="58"/>
    </row>
    <row r="145" spans="2:9" ht="14.25">
      <c r="B145" s="59" t="s">
        <v>27</v>
      </c>
      <c r="C145" s="59"/>
      <c r="I145" s="2" t="s">
        <v>28</v>
      </c>
    </row>
    <row r="146" ht="14.25">
      <c r="B146" s="1"/>
    </row>
    <row r="147" spans="2:9" ht="14.25">
      <c r="B147" s="59" t="s">
        <v>154</v>
      </c>
      <c r="C147" s="59"/>
      <c r="D147" s="59"/>
      <c r="I147" s="2" t="s">
        <v>155</v>
      </c>
    </row>
    <row r="148" spans="1:7" ht="14.25">
      <c r="A148" s="59" t="s">
        <v>38</v>
      </c>
      <c r="B148" s="59"/>
      <c r="C148" s="59"/>
      <c r="D148" s="59"/>
      <c r="E148" s="59"/>
      <c r="F148" s="59"/>
      <c r="G148" s="59"/>
    </row>
  </sheetData>
  <sheetProtection/>
  <mergeCells count="29">
    <mergeCell ref="F134:H134"/>
    <mergeCell ref="C135:E135"/>
    <mergeCell ref="A4:I4"/>
    <mergeCell ref="A3:I3"/>
    <mergeCell ref="B137:H137"/>
    <mergeCell ref="A148:G148"/>
    <mergeCell ref="A7:C7"/>
    <mergeCell ref="A17:I17"/>
    <mergeCell ref="A35:I35"/>
    <mergeCell ref="C136:E136"/>
    <mergeCell ref="F136:H136"/>
    <mergeCell ref="C134:E134"/>
    <mergeCell ref="B139:I139"/>
    <mergeCell ref="F135:H135"/>
    <mergeCell ref="A1:I1"/>
    <mergeCell ref="A5:A6"/>
    <mergeCell ref="B5:B6"/>
    <mergeCell ref="B140:I140"/>
    <mergeCell ref="B2:I2"/>
    <mergeCell ref="C5:C6"/>
    <mergeCell ref="D5:D6"/>
    <mergeCell ref="E5:F5"/>
    <mergeCell ref="G5:H5"/>
    <mergeCell ref="I5:I6"/>
    <mergeCell ref="B143:I143"/>
    <mergeCell ref="B147:D147"/>
    <mergeCell ref="B145:C145"/>
    <mergeCell ref="B141:I141"/>
    <mergeCell ref="B142:I142"/>
  </mergeCells>
  <printOptions/>
  <pageMargins left="0.7479166666666667" right="0.7479166666666667" top="0.9840277777777778" bottom="0.9840277777777778" header="0.5118055555555556" footer="0.5118055555555556"/>
  <pageSetup horizontalDpi="360" verticalDpi="36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2011-10-21T05:40:57Z</cp:lastPrinted>
  <dcterms:created xsi:type="dcterms:W3CDTF">2006-09-24T05:52:42Z</dcterms:created>
  <dcterms:modified xsi:type="dcterms:W3CDTF">2011-10-30T07:14:17Z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