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80" activeTab="0"/>
  </bookViews>
  <sheets>
    <sheet name="方案" sheetId="1" r:id="rId1"/>
  </sheets>
  <definedNames>
    <definedName name="_xlnm.Print_Area" localSheetId="0">'方案'!$A$1:$I$83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<sst xmlns="http://schemas.openxmlformats.org/spreadsheetml/2006/main" count="314" uniqueCount="172">
  <si>
    <t xml:space="preserve">  南昌分公司工程报价单</t>
  </si>
  <si>
    <t xml:space="preserve">                                                   京城唯一透明化报价，核算成本才是硬道理</t>
  </si>
  <si>
    <t>业主姓名：                                    联系方式：            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</si>
  <si>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</si>
  <si>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</si>
  <si>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</si>
  <si>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</si>
  <si>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</si>
  <si>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</si>
  <si>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</si>
  <si>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 xml:space="preserve">   </t>
  </si>
  <si>
    <t>`</t>
  </si>
  <si>
    <t>单价</t>
  </si>
  <si>
    <t>合价</t>
  </si>
  <si>
    <t>一、客餐厅及过道</t>
  </si>
  <si>
    <t>顶面刷漆</t>
  </si>
  <si>
    <t>㎡</t>
  </si>
  <si>
    <t>批刮多乐士腻子二至三遍，打磨平整。刷底漆一遍，多乐士家丽安净味面漆二遍。</t>
  </si>
  <si>
    <t>墙面刷漆</t>
  </si>
  <si>
    <t>地面找平</t>
  </si>
  <si>
    <t>1、原地面清理，强度32.5普通硅酸盐水泥（钻牌、华新、海螺）、中砂水泥沙浆抹平。2、找平厚度平均不超过40mm，超过此厚度费用另计。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</si>
  <si>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</si>
  <si>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酒柜</t>
  </si>
  <si>
    <t>酒柜后封石膏板</t>
  </si>
  <si>
    <t>项</t>
  </si>
  <si>
    <t>龙牌石膏板，石膏板拼接处留缝3-8mm,快粘粉或石膏粉填缝，牛皮纸或绷带粘缝处理.自攻钉刷防锈漆</t>
  </si>
  <si>
    <t>红砖砌吧台</t>
  </si>
  <si>
    <t>红砖砌墙，双面抹灰.（100mm厚），不含台面大理石，马赛克。</t>
  </si>
  <si>
    <t>拆墙</t>
  </si>
  <si>
    <t>过道端景</t>
  </si>
  <si>
    <t>详见施工图</t>
  </si>
  <si>
    <t>电视背景墙</t>
  </si>
  <si>
    <t>二、主卧</t>
  </si>
  <si>
    <t>拆地台</t>
  </si>
  <si>
    <t>无门衣柜</t>
  </si>
  <si>
    <t>吊柜</t>
  </si>
  <si>
    <t>贴石膏角线</t>
  </si>
  <si>
    <t>m</t>
  </si>
  <si>
    <t>定制石膏线条+人工费</t>
  </si>
  <si>
    <t>三、次卧</t>
  </si>
  <si>
    <t>材料+人工费</t>
  </si>
  <si>
    <t>四、书房</t>
  </si>
  <si>
    <t>包水管</t>
  </si>
  <si>
    <t>根</t>
  </si>
  <si>
    <t>红砖包管,水泥沙浆抹灰（不含表层装饰）宽度350mm以下，超出另计</t>
  </si>
  <si>
    <t>五、厨房</t>
  </si>
  <si>
    <t>铺地砖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</si>
  <si>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</si>
  <si>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</si>
  <si>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人工费（含修补）</t>
  </si>
  <si>
    <t>六、卫生间与小阳台</t>
  </si>
  <si>
    <t>墙地面做防水</t>
  </si>
  <si>
    <t>雷邦士防水涂料，返墙30CM。</t>
  </si>
  <si>
    <t>包立管</t>
  </si>
  <si>
    <t>储物柜</t>
  </si>
  <si>
    <t>七、阳台</t>
  </si>
  <si>
    <t>批刮多乐士腻子二至三遍，打磨平整。刷底漆一遍，多乐士家丽安净味面漆二遍。(不含特殊处理)</t>
  </si>
  <si>
    <t>八、</t>
  </si>
  <si>
    <t>水电改造工程</t>
  </si>
  <si>
    <t>电路改造，给水改造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</si>
  <si>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开关插座面板45位</t>
  </si>
  <si>
    <t>排水改造</t>
  </si>
  <si>
    <t>港丰牌PVC排水管，接头、配件、安装。水龙头、三角阀、软管等墙外部件由业主自购。</t>
  </si>
  <si>
    <t>A</t>
  </si>
  <si>
    <t>成本核算</t>
  </si>
  <si>
    <t>材料</t>
  </si>
  <si>
    <t>B</t>
  </si>
  <si>
    <t>管理费</t>
  </si>
  <si>
    <t>总价*8%</t>
  </si>
  <si>
    <t>90*60*0.08=432（墙地砖管理费）</t>
  </si>
  <si>
    <t>C</t>
  </si>
  <si>
    <t>毛利润</t>
  </si>
  <si>
    <t>总价*17%</t>
  </si>
  <si>
    <t>D</t>
  </si>
  <si>
    <t>非利润代收费</t>
  </si>
  <si>
    <t>材料搬运费</t>
  </si>
  <si>
    <t>乙方所购材料分类给各工种搬运的费用。实际根据楼层高度
和路程远近计算</t>
  </si>
  <si>
    <t>灯具，五金挂件安装</t>
  </si>
  <si>
    <t>开关面板，普通灯具，五金件安装</t>
  </si>
  <si>
    <t>垃圾清运费</t>
  </si>
  <si>
    <t>编织袋、人工费、(运至小区内物业指定地点.)</t>
  </si>
  <si>
    <t>总价</t>
  </si>
  <si>
    <t>总计(A+B+C+D)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</si>
  <si>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</si>
  <si>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</si>
  <si>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</si>
  <si>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</si>
  <si>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</si>
  <si>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</si>
  <si>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</si>
  <si>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</si>
  <si>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</si>
  <si>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</si>
  <si>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</si>
  <si>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</si>
  <si>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</si>
  <si>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甲方：</t>
  </si>
  <si>
    <t xml:space="preserve">             乙方：</t>
  </si>
  <si>
    <t xml:space="preserve">          2011年   月   日</t>
  </si>
  <si>
    <t>2011年   月   日</t>
  </si>
  <si>
    <t>主材部分（估算）</t>
  </si>
  <si>
    <t>业主自购</t>
  </si>
  <si>
    <t>项目</t>
  </si>
  <si>
    <t>品牌型号材质说明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</si>
  <si>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</si>
  <si>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</si>
  <si>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SOK</t>
    </r>
    <r>
      <rPr>
        <sz val="10"/>
        <color indexed="8"/>
        <rFont val="宋体"/>
        <family val="0"/>
      </rPr>
      <t>）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数量多退少补。</t>
    </r>
  </si>
  <si>
    <t>复合木地板</t>
  </si>
  <si>
    <t>阳台地砖</t>
  </si>
  <si>
    <t>广东品牌美陶瓷砖（300*300）地面砖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</si>
  <si>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</si>
  <si>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</si>
  <si>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</si>
  <si>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</si>
  <si>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厨房地柜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</si>
  <si>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优质环保绿洲Ｅ1防潮板，合资5厘双面宝丽板背板，高级UV板柜门，精细合金条封边，孔位封盖，消音软垫，防震防尘橡胶带，台面下垂防水沟，隔板前沿铝条，水槽下铝制底板，铝制踢脚板，防尘角合资   烟斗合页，限4个抽屉/套、三节静音滑轨，不含拉手、拉篮五金等，不含石材台面（柜门板不同可据实调差价）</t>
  </si>
  <si>
    <t>厨房吊柜</t>
  </si>
  <si>
    <t>优质环保绿洲Ｅ1防潮板，合资5厘双面宝丽板背板，高级UV板柜门，精细合金条封边，孔位封盖，消音软垫，防震防尘橡胶带，台面下垂防水沟，隔板前沿铝条，水槽下铝制底板，铝制踢脚板，防尘角，合资烟斗合页等（高度超过650㎜以外按580元/㎡另加计算，柜门板不同可据实调差价）</t>
  </si>
  <si>
    <t>厨房地柜台面</t>
  </si>
  <si>
    <r>
      <t>高级美国杜邦丽佳石人造石台面</t>
    </r>
    <r>
      <rPr>
        <sz val="10"/>
        <color indexed="8"/>
        <rFont val="Times New Roman"/>
        <family val="1"/>
      </rPr>
      <t>380</t>
    </r>
    <r>
      <rPr>
        <sz val="10"/>
        <color indexed="8"/>
        <rFont val="宋体"/>
        <family val="0"/>
      </rPr>
      <t>元/m（台面板不同可据实调差价）</t>
    </r>
  </si>
  <si>
    <t>成品免漆房门</t>
  </si>
  <si>
    <t>樘</t>
  </si>
  <si>
    <t>卫生间铝合金门</t>
  </si>
  <si>
    <t>成品铝合金边框门</t>
  </si>
  <si>
    <t>主卧成品合金衣柜梭门</t>
  </si>
  <si>
    <t>成品合金碳钢衣柜梭门</t>
  </si>
  <si>
    <t>不锈钢双槽洗菜盆</t>
  </si>
  <si>
    <t>套</t>
  </si>
  <si>
    <t>不锈钢双槽</t>
  </si>
  <si>
    <r>
      <t>品牌洁具</t>
    </r>
    <r>
      <rPr>
        <sz val="10"/>
        <color indexed="8"/>
        <rFont val="Times New Roman"/>
        <family val="1"/>
      </rPr>
      <t xml:space="preserve"> </t>
    </r>
  </si>
  <si>
    <t>三角阀软管洗衣机龙头等</t>
  </si>
  <si>
    <t>以实际价格为准</t>
  </si>
  <si>
    <t>五金件</t>
  </si>
  <si>
    <t>浴巾架/毛巾环/纸巾盒等(以实际价格为准)</t>
  </si>
  <si>
    <t>花洒</t>
  </si>
  <si>
    <t>合计</t>
  </si>
  <si>
    <t>以上仅供参考</t>
  </si>
  <si>
    <t>详见施工图,不含主材马赛克。</t>
  </si>
  <si>
    <t>上新E1级大芯板衬底,3厘饰面板饰面,背板为一级9厘板，同木质实木线条收边,刷多乐士清漆,底漆三遍,面漆二遍.（面积＞1m2）含隔板，（不含五金件，玻璃，灯）按展开面积计算,含油漆（柜内刷清漆,着色漆另计.)柜内贴波音软皮按15元/㎡计算。</t>
  </si>
  <si>
    <t>项</t>
  </si>
  <si>
    <t>拱形门洞制作</t>
  </si>
  <si>
    <t>客厅部分抬高</t>
  </si>
  <si>
    <t>红砖砌台,水泥沙抹平.高120mm</t>
  </si>
  <si>
    <t>次卧成品合金衣柜梭门</t>
  </si>
  <si>
    <t>马桶</t>
  </si>
  <si>
    <t>拱形书架</t>
  </si>
  <si>
    <t>E1级大芯板板衬底。外贴一级3厘板。背板为一级9厘板，同木质实木线收口。含隔板，不含五金、玻璃。（按展开面积计算）含饰面油漆（柜内刷油漆另计）。柜内贴波音软片按15元/㎡计算，石膏板拱形造型。</t>
  </si>
  <si>
    <t>书房成品合金衣柜梭门</t>
  </si>
  <si>
    <t>有色漆调色</t>
  </si>
  <si>
    <t>项</t>
  </si>
  <si>
    <t>电脑调标准色</t>
  </si>
  <si>
    <t>海螺牌32.5硅酸盐水泥、中砂水泥沙浆铺贴。规格≥250mm≤800mm　不含找平、拉毛、及地面处理(主材业主自购，贴砖厚度不超过40mm，超过厚度补材料差价)</t>
  </si>
  <si>
    <t>石膏板做拱形造型，打磨平整，批腻子刷漆。</t>
  </si>
  <si>
    <t>品牌花洒</t>
  </si>
  <si>
    <t>人工费</t>
  </si>
  <si>
    <t>上新E1级大芯板衬底,3厘饰面板饰面,背板为一级9厘板，同木质实木线条收边,刷多乐士清漆,底漆三遍,面漆二遍.（面积＞1m2）含隔板，（不含五金件，玻璃）按展开面积计算,含油漆（柜内刷清漆,着色漆另计.)柜内贴波音软皮按15元/㎡计算。</t>
  </si>
  <si>
    <t>木制作混油</t>
  </si>
  <si>
    <t>刮原子灰，打磨平整,喷白色（蓝色）混油面漆三遍。</t>
  </si>
  <si>
    <t>刮原子灰，打磨平整,喷白色（蓝色，橙色）混油面漆三遍。</t>
  </si>
  <si>
    <t>混油百叶门鞋柜</t>
  </si>
  <si>
    <t>客厅混油地柜</t>
  </si>
  <si>
    <t>木制作混油</t>
  </si>
  <si>
    <t>洗面盆台盆地柜艺术镜</t>
  </si>
  <si>
    <t>龙头</t>
  </si>
  <si>
    <t>品牌龙头</t>
  </si>
  <si>
    <t>已删除项目</t>
  </si>
  <si>
    <t>实木复合门</t>
  </si>
  <si>
    <t>石膏板包管，宽度350mm以下，超出另计</t>
  </si>
  <si>
    <t>砌门洞</t>
  </si>
  <si>
    <t>红砖砌门洞（100mm厚）</t>
  </si>
  <si>
    <t>富林复合木地板</t>
  </si>
  <si>
    <t>工程地址：奥园4期110栋  单元 吕先生            预算日期：2011年  月  日  设计师：王朝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</si>
</sst>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26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63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186" fontId="17" fillId="6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187" fontId="15" fillId="3" borderId="1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7" fontId="17" fillId="6" borderId="1" xfId="0" applyNumberFormat="1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center" vertical="center" wrapText="1"/>
    </xf>
    <xf numFmtId="0" fontId="16" fillId="8" borderId="0" xfId="0" applyFont="1" applyFill="1" applyAlignment="1">
      <alignment vertical="center"/>
    </xf>
    <xf numFmtId="0" fontId="16" fillId="8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9" fontId="17" fillId="6" borderId="6" xfId="0" applyNumberFormat="1" applyFont="1" applyFill="1" applyBorder="1" applyAlignment="1">
      <alignment horizontal="center" vertical="center"/>
    </xf>
    <xf numFmtId="9" fontId="17" fillId="6" borderId="2" xfId="0" applyNumberFormat="1" applyFont="1" applyFill="1" applyBorder="1" applyAlignment="1">
      <alignment horizontal="center" vertical="center"/>
    </xf>
    <xf numFmtId="9" fontId="17" fillId="6" borderId="3" xfId="0" applyNumberFormat="1" applyFont="1" applyFill="1" applyBorder="1" applyAlignment="1">
      <alignment horizontal="center" vertical="center"/>
    </xf>
    <xf numFmtId="186" fontId="15" fillId="6" borderId="6" xfId="0" applyNumberFormat="1" applyFont="1" applyFill="1" applyBorder="1" applyAlignment="1">
      <alignment horizontal="center" vertical="center"/>
    </xf>
    <xf numFmtId="186" fontId="15" fillId="6" borderId="2" xfId="0" applyNumberFormat="1" applyFont="1" applyFill="1" applyBorder="1" applyAlignment="1">
      <alignment horizontal="center" vertical="center"/>
    </xf>
    <xf numFmtId="186" fontId="15" fillId="6" borderId="3" xfId="0" applyNumberFormat="1" applyFont="1" applyFill="1" applyBorder="1" applyAlignment="1">
      <alignment horizontal="center" vertical="center"/>
    </xf>
    <xf numFmtId="9" fontId="15" fillId="3" borderId="6" xfId="0" applyNumberFormat="1" applyFont="1" applyFill="1" applyBorder="1" applyAlignment="1">
      <alignment horizontal="center" vertical="center"/>
    </xf>
    <xf numFmtId="9" fontId="15" fillId="3" borderId="2" xfId="0" applyNumberFormat="1" applyFont="1" applyFill="1" applyBorder="1" applyAlignment="1">
      <alignment horizontal="center" vertical="center"/>
    </xf>
    <xf numFmtId="9" fontId="15" fillId="3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3" fillId="2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104775</xdr:colOff>
      <xdr:row>0</xdr:row>
      <xdr:rowOff>666750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3347" r="3125" b="1449"/>
        <a:stretch>
          <a:fillRect/>
        </a:stretch>
      </xdr:blipFill>
      <xdr:spPr>
        <a:xfrm>
          <a:off x="9525" y="19050"/>
          <a:ext cx="3990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="115" zoomScaleNormal="115" workbookViewId="0" topLeftCell="A58">
      <selection activeCell="A3" sqref="A3:I3"/>
    </sheetView>
  </sheetViews>
  <sheetFormatPr defaultColWidth="9.00390625" defaultRowHeight="14.25"/>
  <cols>
    <col min="1" max="1" width="5.375" style="1" customWidth="1"/>
    <col min="2" max="2" width="16.75390625" style="2" customWidth="1"/>
    <col min="3" max="3" width="5.875" style="1" customWidth="1"/>
    <col min="4" max="4" width="4.875" style="1" customWidth="1"/>
    <col min="5" max="5" width="5.50390625" style="3" customWidth="1"/>
    <col min="6" max="6" width="6.50390625" style="3" customWidth="1"/>
    <col min="7" max="7" width="6.25390625" style="4" customWidth="1"/>
    <col min="8" max="8" width="6.25390625" style="3" customWidth="1"/>
    <col min="9" max="9" width="53.75390625" style="2" customWidth="1"/>
    <col min="10" max="16384" width="9.00390625" style="5" bestFit="1" customWidth="1"/>
  </cols>
  <sheetData>
    <row r="1" spans="1:15" s="6" customFormat="1" ht="59.25" customHeight="1">
      <c r="A1" s="133"/>
      <c r="B1" s="134"/>
      <c r="C1" s="134"/>
      <c r="D1" s="134"/>
      <c r="E1" s="134"/>
      <c r="F1" s="30"/>
      <c r="G1" s="30"/>
      <c r="H1" s="90" t="s">
        <v>0</v>
      </c>
      <c r="I1" s="91"/>
      <c r="J1" s="10"/>
      <c r="K1" s="8"/>
      <c r="L1" s="8"/>
      <c r="M1" s="8"/>
      <c r="N1" s="8"/>
      <c r="O1" s="8"/>
    </row>
    <row r="2" spans="1:15" s="6" customFormat="1" ht="22.5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7"/>
      <c r="J2" s="10"/>
      <c r="K2" s="8"/>
      <c r="L2" s="8"/>
      <c r="M2" s="8"/>
      <c r="N2" s="8"/>
      <c r="O2" s="8"/>
    </row>
    <row r="3" spans="1:15" s="6" customFormat="1" ht="22.5" customHeight="1">
      <c r="A3" s="138" t="s">
        <v>171</v>
      </c>
      <c r="B3" s="139"/>
      <c r="C3" s="139"/>
      <c r="D3" s="139"/>
      <c r="E3" s="139"/>
      <c r="F3" s="139"/>
      <c r="G3" s="139"/>
      <c r="H3" s="139"/>
      <c r="I3" s="140"/>
      <c r="J3" s="10"/>
      <c r="K3" s="8"/>
      <c r="L3" s="8"/>
      <c r="M3" s="8"/>
      <c r="N3" s="8"/>
      <c r="O3" s="8"/>
    </row>
    <row r="4" spans="1:15" s="6" customFormat="1" ht="22.5" customHeight="1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0"/>
      <c r="K4" s="8"/>
      <c r="L4" s="8"/>
      <c r="M4" s="8"/>
      <c r="N4" s="8"/>
      <c r="O4" s="8"/>
    </row>
    <row r="5" spans="1:16" s="7" customFormat="1" ht="19.5" customHeight="1">
      <c r="A5" s="123" t="s">
        <v>3</v>
      </c>
      <c r="B5" s="123" t="s">
        <v>4</v>
      </c>
      <c r="C5" s="123" t="s">
        <v>5</v>
      </c>
      <c r="D5" s="123" t="s">
        <v>6</v>
      </c>
      <c r="E5" s="142" t="s">
        <v>7</v>
      </c>
      <c r="F5" s="143"/>
      <c r="G5" s="142" t="s">
        <v>8</v>
      </c>
      <c r="H5" s="143"/>
      <c r="I5" s="123" t="s">
        <v>9</v>
      </c>
      <c r="J5" s="165" t="s">
        <v>10</v>
      </c>
      <c r="K5" s="166"/>
      <c r="L5" s="166"/>
      <c r="M5" s="166"/>
      <c r="N5" s="166"/>
      <c r="O5" s="166"/>
      <c r="P5" s="7" t="s">
        <v>11</v>
      </c>
    </row>
    <row r="6" spans="1:15" ht="29.25" customHeight="1">
      <c r="A6" s="162"/>
      <c r="B6" s="162"/>
      <c r="C6" s="162"/>
      <c r="D6" s="162"/>
      <c r="E6" s="14" t="s">
        <v>12</v>
      </c>
      <c r="F6" s="14" t="s">
        <v>13</v>
      </c>
      <c r="G6" s="14" t="s">
        <v>12</v>
      </c>
      <c r="H6" s="14" t="s">
        <v>13</v>
      </c>
      <c r="I6" s="162"/>
      <c r="J6" s="167"/>
      <c r="K6" s="166"/>
      <c r="L6" s="166"/>
      <c r="M6" s="166"/>
      <c r="N6" s="166"/>
      <c r="O6" s="166"/>
    </row>
    <row r="7" spans="1:15" s="42" customFormat="1" ht="27.75" customHeight="1">
      <c r="A7" s="144" t="s">
        <v>14</v>
      </c>
      <c r="B7" s="145"/>
      <c r="C7" s="40"/>
      <c r="D7" s="40"/>
      <c r="E7" s="39"/>
      <c r="F7" s="39"/>
      <c r="G7" s="40"/>
      <c r="H7" s="39"/>
      <c r="I7" s="41"/>
      <c r="J7" s="167"/>
      <c r="K7" s="166"/>
      <c r="L7" s="166"/>
      <c r="M7" s="166"/>
      <c r="N7" s="166"/>
      <c r="O7" s="166"/>
    </row>
    <row r="8" spans="1:15" s="42" customFormat="1" ht="30.75" customHeight="1">
      <c r="A8" s="43">
        <v>1</v>
      </c>
      <c r="B8" s="44" t="s">
        <v>15</v>
      </c>
      <c r="C8" s="43">
        <v>30</v>
      </c>
      <c r="D8" s="43" t="s">
        <v>16</v>
      </c>
      <c r="E8" s="43">
        <v>9</v>
      </c>
      <c r="F8" s="45">
        <f>E8*C8</f>
        <v>270</v>
      </c>
      <c r="G8" s="43">
        <v>12</v>
      </c>
      <c r="H8" s="45">
        <f>G8*C8</f>
        <v>360</v>
      </c>
      <c r="I8" s="46" t="s">
        <v>17</v>
      </c>
      <c r="J8" s="167"/>
      <c r="K8" s="166"/>
      <c r="L8" s="166"/>
      <c r="M8" s="166"/>
      <c r="N8" s="166"/>
      <c r="O8" s="166"/>
    </row>
    <row r="9" spans="1:15" s="47" customFormat="1" ht="31.5" customHeight="1">
      <c r="A9" s="43">
        <v>2</v>
      </c>
      <c r="B9" s="44" t="s">
        <v>18</v>
      </c>
      <c r="C9" s="43">
        <v>65</v>
      </c>
      <c r="D9" s="43" t="s">
        <v>16</v>
      </c>
      <c r="E9" s="43">
        <v>9</v>
      </c>
      <c r="F9" s="45">
        <f>E9*C9</f>
        <v>585</v>
      </c>
      <c r="G9" s="43">
        <v>12</v>
      </c>
      <c r="H9" s="45">
        <f>G9*C9</f>
        <v>780</v>
      </c>
      <c r="I9" s="46" t="s">
        <v>17</v>
      </c>
      <c r="J9" s="167"/>
      <c r="K9" s="166"/>
      <c r="L9" s="166"/>
      <c r="M9" s="166"/>
      <c r="N9" s="166"/>
      <c r="O9" s="166"/>
    </row>
    <row r="10" spans="1:16" s="47" customFormat="1" ht="39" customHeight="1">
      <c r="A10" s="43">
        <v>3</v>
      </c>
      <c r="B10" s="44" t="s">
        <v>19</v>
      </c>
      <c r="C10" s="43">
        <v>30</v>
      </c>
      <c r="D10" s="43" t="s">
        <v>16</v>
      </c>
      <c r="E10" s="43">
        <v>15</v>
      </c>
      <c r="F10" s="45">
        <f aca="true" t="shared" si="0" ref="F10:F15">C10*E10</f>
        <v>450</v>
      </c>
      <c r="G10" s="43">
        <v>15</v>
      </c>
      <c r="H10" s="45">
        <f aca="true" t="shared" si="1" ref="H10:H15">C10*G10</f>
        <v>450</v>
      </c>
      <c r="I10" s="46" t="s">
        <v>20</v>
      </c>
      <c r="J10" s="167"/>
      <c r="K10" s="166"/>
      <c r="L10" s="166"/>
      <c r="M10" s="166"/>
      <c r="N10" s="166"/>
      <c r="O10" s="166"/>
      <c r="P10" s="42"/>
    </row>
    <row r="11" spans="1:15" s="42" customFormat="1" ht="48.75" customHeight="1">
      <c r="A11" s="43">
        <v>4</v>
      </c>
      <c r="B11" s="44" t="s">
        <v>159</v>
      </c>
      <c r="C11" s="43">
        <v>6</v>
      </c>
      <c r="D11" s="43" t="s">
        <v>16</v>
      </c>
      <c r="E11" s="48">
        <v>80</v>
      </c>
      <c r="F11" s="43">
        <f t="shared" si="0"/>
        <v>480</v>
      </c>
      <c r="G11" s="48">
        <v>90</v>
      </c>
      <c r="H11" s="43">
        <f t="shared" si="1"/>
        <v>540</v>
      </c>
      <c r="I11" s="49" t="s">
        <v>21</v>
      </c>
      <c r="J11" s="167"/>
      <c r="K11" s="166"/>
      <c r="L11" s="166"/>
      <c r="M11" s="166"/>
      <c r="N11" s="166"/>
      <c r="O11" s="166"/>
    </row>
    <row r="12" spans="1:30" s="102" customFormat="1" ht="21.75" customHeight="1">
      <c r="A12" s="43">
        <v>5</v>
      </c>
      <c r="B12" s="11" t="s">
        <v>140</v>
      </c>
      <c r="C12" s="13">
        <v>2</v>
      </c>
      <c r="D12" s="13" t="s">
        <v>139</v>
      </c>
      <c r="E12" s="104">
        <v>200</v>
      </c>
      <c r="F12" s="103">
        <f>E12*C12</f>
        <v>400</v>
      </c>
      <c r="G12" s="104">
        <v>180</v>
      </c>
      <c r="H12" s="103">
        <f>G12*C12</f>
        <v>360</v>
      </c>
      <c r="I12" s="9" t="s">
        <v>152</v>
      </c>
      <c r="J12" s="148"/>
      <c r="K12" s="149"/>
      <c r="L12" s="149"/>
      <c r="M12" s="149"/>
      <c r="N12" s="149"/>
      <c r="O12" s="14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15" s="42" customFormat="1" ht="46.5" customHeight="1">
      <c r="A13" s="43">
        <v>6</v>
      </c>
      <c r="B13" s="44" t="s">
        <v>160</v>
      </c>
      <c r="C13" s="43">
        <v>8</v>
      </c>
      <c r="D13" s="43" t="s">
        <v>16</v>
      </c>
      <c r="E13" s="48">
        <v>80</v>
      </c>
      <c r="F13" s="43">
        <f t="shared" si="0"/>
        <v>640</v>
      </c>
      <c r="G13" s="48">
        <v>90</v>
      </c>
      <c r="H13" s="43">
        <f t="shared" si="1"/>
        <v>720</v>
      </c>
      <c r="I13" s="49" t="s">
        <v>155</v>
      </c>
      <c r="J13" s="64"/>
      <c r="K13" s="64"/>
      <c r="L13" s="64"/>
      <c r="M13" s="64"/>
      <c r="N13" s="64"/>
      <c r="O13" s="64"/>
    </row>
    <row r="14" spans="1:15" s="42" customFormat="1" ht="24" customHeight="1">
      <c r="A14" s="43">
        <v>7</v>
      </c>
      <c r="B14" s="11" t="s">
        <v>161</v>
      </c>
      <c r="C14" s="13">
        <v>14</v>
      </c>
      <c r="D14" s="13" t="s">
        <v>16</v>
      </c>
      <c r="E14" s="119">
        <v>33</v>
      </c>
      <c r="F14" s="13">
        <f>C14*E14</f>
        <v>462</v>
      </c>
      <c r="G14" s="104">
        <v>50</v>
      </c>
      <c r="H14" s="13">
        <f>C14*G14</f>
        <v>700</v>
      </c>
      <c r="I14" s="21" t="s">
        <v>157</v>
      </c>
      <c r="J14" s="64"/>
      <c r="K14" s="64"/>
      <c r="L14" s="64"/>
      <c r="M14" s="64"/>
      <c r="N14" s="64"/>
      <c r="O14" s="64"/>
    </row>
    <row r="15" spans="1:10" s="42" customFormat="1" ht="23.25" customHeight="1">
      <c r="A15" s="43">
        <v>8</v>
      </c>
      <c r="B15" s="44" t="s">
        <v>31</v>
      </c>
      <c r="C15" s="43">
        <v>1</v>
      </c>
      <c r="D15" s="43" t="s">
        <v>24</v>
      </c>
      <c r="E15" s="48">
        <v>600</v>
      </c>
      <c r="F15" s="43">
        <f t="shared" si="0"/>
        <v>600</v>
      </c>
      <c r="G15" s="48">
        <v>300</v>
      </c>
      <c r="H15" s="43">
        <f t="shared" si="1"/>
        <v>300</v>
      </c>
      <c r="I15" s="49" t="s">
        <v>30</v>
      </c>
      <c r="J15" s="51"/>
    </row>
    <row r="16" spans="1:15" s="42" customFormat="1" ht="30" customHeight="1">
      <c r="A16" s="144" t="s">
        <v>32</v>
      </c>
      <c r="B16" s="145"/>
      <c r="C16" s="40"/>
      <c r="D16" s="40"/>
      <c r="E16" s="39"/>
      <c r="F16" s="39"/>
      <c r="G16" s="40"/>
      <c r="H16" s="39"/>
      <c r="I16" s="41"/>
      <c r="J16" s="52"/>
      <c r="K16" s="50"/>
      <c r="L16" s="50"/>
      <c r="M16" s="50"/>
      <c r="N16" s="50"/>
      <c r="O16" s="50"/>
    </row>
    <row r="17" spans="1:17" s="42" customFormat="1" ht="27" customHeight="1">
      <c r="A17" s="43">
        <v>1</v>
      </c>
      <c r="B17" s="44" t="s">
        <v>15</v>
      </c>
      <c r="C17" s="43">
        <v>15</v>
      </c>
      <c r="D17" s="43" t="s">
        <v>16</v>
      </c>
      <c r="E17" s="43">
        <v>9</v>
      </c>
      <c r="F17" s="45">
        <f>E17*C17</f>
        <v>135</v>
      </c>
      <c r="G17" s="43">
        <v>12</v>
      </c>
      <c r="H17" s="45">
        <f>C17*G17</f>
        <v>180</v>
      </c>
      <c r="I17" s="46" t="s">
        <v>17</v>
      </c>
      <c r="J17" s="168"/>
      <c r="K17" s="169"/>
      <c r="L17" s="169"/>
      <c r="M17" s="169"/>
      <c r="N17" s="169"/>
      <c r="O17" s="169"/>
      <c r="P17" s="169"/>
      <c r="Q17" s="169"/>
    </row>
    <row r="18" spans="1:17" s="47" customFormat="1" ht="27" customHeight="1">
      <c r="A18" s="43">
        <v>2</v>
      </c>
      <c r="B18" s="44" t="s">
        <v>18</v>
      </c>
      <c r="C18" s="43">
        <v>35</v>
      </c>
      <c r="D18" s="43" t="s">
        <v>16</v>
      </c>
      <c r="E18" s="43">
        <v>9</v>
      </c>
      <c r="F18" s="45">
        <f>E18*C18</f>
        <v>315</v>
      </c>
      <c r="G18" s="43">
        <v>12</v>
      </c>
      <c r="H18" s="45">
        <f>G18*C18</f>
        <v>420</v>
      </c>
      <c r="I18" s="46" t="s">
        <v>17</v>
      </c>
      <c r="J18" s="170"/>
      <c r="K18" s="169"/>
      <c r="L18" s="169"/>
      <c r="M18" s="169"/>
      <c r="N18" s="169"/>
      <c r="O18" s="169"/>
      <c r="P18" s="169"/>
      <c r="Q18" s="169"/>
    </row>
    <row r="19" spans="1:17" s="47" customFormat="1" ht="24.75" customHeight="1">
      <c r="A19" s="43">
        <v>3</v>
      </c>
      <c r="B19" s="44" t="s">
        <v>33</v>
      </c>
      <c r="C19" s="43">
        <v>1</v>
      </c>
      <c r="D19" s="43" t="s">
        <v>24</v>
      </c>
      <c r="E19" s="48"/>
      <c r="F19" s="45">
        <f>C19*E19</f>
        <v>0</v>
      </c>
      <c r="G19" s="48">
        <v>60</v>
      </c>
      <c r="H19" s="45">
        <f>C19*G19</f>
        <v>60</v>
      </c>
      <c r="I19" s="46" t="s">
        <v>8</v>
      </c>
      <c r="J19" s="170"/>
      <c r="K19" s="169"/>
      <c r="L19" s="169"/>
      <c r="M19" s="169"/>
      <c r="N19" s="169"/>
      <c r="O19" s="169"/>
      <c r="P19" s="169"/>
      <c r="Q19" s="169"/>
    </row>
    <row r="20" spans="1:17" s="53" customFormat="1" ht="48" customHeight="1">
      <c r="A20" s="43">
        <v>4</v>
      </c>
      <c r="B20" s="44" t="s">
        <v>34</v>
      </c>
      <c r="C20" s="43">
        <v>10</v>
      </c>
      <c r="D20" s="43" t="s">
        <v>16</v>
      </c>
      <c r="E20" s="48">
        <v>75</v>
      </c>
      <c r="F20" s="43">
        <f>C20*E20</f>
        <v>750</v>
      </c>
      <c r="G20" s="48">
        <v>73</v>
      </c>
      <c r="H20" s="45">
        <f>C20*G20</f>
        <v>730</v>
      </c>
      <c r="I20" s="49" t="s">
        <v>21</v>
      </c>
      <c r="J20" s="170"/>
      <c r="K20" s="169"/>
      <c r="L20" s="169"/>
      <c r="M20" s="169"/>
      <c r="N20" s="169"/>
      <c r="O20" s="169"/>
      <c r="P20" s="169"/>
      <c r="Q20" s="169"/>
    </row>
    <row r="21" spans="1:17" s="92" customFormat="1" ht="54.75" customHeight="1">
      <c r="A21" s="43">
        <v>5</v>
      </c>
      <c r="B21" s="25" t="s">
        <v>35</v>
      </c>
      <c r="C21" s="43">
        <v>3</v>
      </c>
      <c r="D21" s="26" t="s">
        <v>16</v>
      </c>
      <c r="E21" s="100">
        <v>75</v>
      </c>
      <c r="F21" s="26">
        <f>C21*E21</f>
        <v>225</v>
      </c>
      <c r="G21" s="101">
        <v>90</v>
      </c>
      <c r="H21" s="26">
        <f>C21*G21</f>
        <v>270</v>
      </c>
      <c r="I21" s="49" t="s">
        <v>21</v>
      </c>
      <c r="J21" s="170"/>
      <c r="K21" s="169"/>
      <c r="L21" s="169"/>
      <c r="M21" s="169"/>
      <c r="N21" s="169"/>
      <c r="O21" s="169"/>
      <c r="P21" s="169"/>
      <c r="Q21" s="169"/>
    </row>
    <row r="22" spans="1:17" s="47" customFormat="1" ht="33.75" customHeight="1">
      <c r="A22" s="43">
        <v>6</v>
      </c>
      <c r="B22" s="44" t="s">
        <v>19</v>
      </c>
      <c r="C22" s="43">
        <v>15</v>
      </c>
      <c r="D22" s="43" t="s">
        <v>16</v>
      </c>
      <c r="E22" s="43">
        <v>15</v>
      </c>
      <c r="F22" s="45">
        <f>C22*E22</f>
        <v>225</v>
      </c>
      <c r="G22" s="43">
        <v>15</v>
      </c>
      <c r="H22" s="45">
        <f>C22*G22</f>
        <v>225</v>
      </c>
      <c r="I22" s="114" t="s">
        <v>20</v>
      </c>
      <c r="J22" s="170"/>
      <c r="K22" s="169"/>
      <c r="L22" s="169"/>
      <c r="M22" s="169"/>
      <c r="N22" s="169"/>
      <c r="O22" s="169"/>
      <c r="P22" s="169"/>
      <c r="Q22" s="169"/>
    </row>
    <row r="23" spans="1:17" s="42" customFormat="1" ht="28.5" customHeight="1">
      <c r="A23" s="146" t="s">
        <v>39</v>
      </c>
      <c r="B23" s="147"/>
      <c r="C23" s="55"/>
      <c r="D23" s="55"/>
      <c r="E23" s="54"/>
      <c r="F23" s="54"/>
      <c r="G23" s="55"/>
      <c r="H23" s="54"/>
      <c r="I23" s="56"/>
      <c r="J23" s="170"/>
      <c r="K23" s="169"/>
      <c r="L23" s="169"/>
      <c r="M23" s="169"/>
      <c r="N23" s="169"/>
      <c r="O23" s="169"/>
      <c r="P23" s="169"/>
      <c r="Q23" s="169"/>
    </row>
    <row r="24" spans="1:17" s="42" customFormat="1" ht="27.75" customHeight="1">
      <c r="A24" s="43">
        <v>1</v>
      </c>
      <c r="B24" s="44" t="s">
        <v>15</v>
      </c>
      <c r="C24" s="43">
        <v>10</v>
      </c>
      <c r="D24" s="43" t="s">
        <v>16</v>
      </c>
      <c r="E24" s="43">
        <v>9</v>
      </c>
      <c r="F24" s="45">
        <f>E24*C24</f>
        <v>90</v>
      </c>
      <c r="G24" s="43">
        <v>12</v>
      </c>
      <c r="H24" s="45">
        <f>G24*C24</f>
        <v>120</v>
      </c>
      <c r="I24" s="46" t="s">
        <v>17</v>
      </c>
      <c r="J24" s="170"/>
      <c r="K24" s="169"/>
      <c r="L24" s="169"/>
      <c r="M24" s="169"/>
      <c r="N24" s="169"/>
      <c r="O24" s="169"/>
      <c r="P24" s="169"/>
      <c r="Q24" s="169"/>
    </row>
    <row r="25" spans="1:17" s="47" customFormat="1" ht="26.25" customHeight="1">
      <c r="A25" s="43">
        <v>2</v>
      </c>
      <c r="B25" s="44" t="s">
        <v>18</v>
      </c>
      <c r="C25" s="43">
        <v>32</v>
      </c>
      <c r="D25" s="43" t="s">
        <v>16</v>
      </c>
      <c r="E25" s="43">
        <v>9</v>
      </c>
      <c r="F25" s="45">
        <f>E25*C25</f>
        <v>288</v>
      </c>
      <c r="G25" s="43">
        <v>12</v>
      </c>
      <c r="H25" s="45">
        <f>G25*C25</f>
        <v>384</v>
      </c>
      <c r="I25" s="46" t="s">
        <v>17</v>
      </c>
      <c r="J25" s="170"/>
      <c r="K25" s="169"/>
      <c r="L25" s="169"/>
      <c r="M25" s="169"/>
      <c r="N25" s="169"/>
      <c r="O25" s="169"/>
      <c r="P25" s="169"/>
      <c r="Q25" s="169"/>
    </row>
    <row r="26" spans="1:17" s="53" customFormat="1" ht="46.5" customHeight="1">
      <c r="A26" s="43">
        <v>3</v>
      </c>
      <c r="B26" s="44" t="s">
        <v>34</v>
      </c>
      <c r="C26" s="43">
        <v>9</v>
      </c>
      <c r="D26" s="43" t="s">
        <v>16</v>
      </c>
      <c r="E26" s="48">
        <v>75</v>
      </c>
      <c r="F26" s="43">
        <f>C26*E26</f>
        <v>675</v>
      </c>
      <c r="G26" s="48">
        <v>73</v>
      </c>
      <c r="H26" s="43">
        <f>C26*G26</f>
        <v>657</v>
      </c>
      <c r="I26" s="49" t="s">
        <v>21</v>
      </c>
      <c r="J26" s="170"/>
      <c r="K26" s="169"/>
      <c r="L26" s="169"/>
      <c r="M26" s="169"/>
      <c r="N26" s="169"/>
      <c r="O26" s="169"/>
      <c r="P26" s="169"/>
      <c r="Q26" s="169"/>
    </row>
    <row r="27" spans="1:17" s="53" customFormat="1" ht="46.5" customHeight="1">
      <c r="A27" s="43">
        <v>4</v>
      </c>
      <c r="B27" s="25" t="s">
        <v>35</v>
      </c>
      <c r="C27" s="43">
        <v>3</v>
      </c>
      <c r="D27" s="26" t="s">
        <v>16</v>
      </c>
      <c r="E27" s="100">
        <v>75</v>
      </c>
      <c r="F27" s="26">
        <f>C27*E27</f>
        <v>225</v>
      </c>
      <c r="G27" s="101">
        <v>90</v>
      </c>
      <c r="H27" s="26">
        <f>C27*G27</f>
        <v>270</v>
      </c>
      <c r="I27" s="49" t="s">
        <v>21</v>
      </c>
      <c r="J27" s="170"/>
      <c r="K27" s="169"/>
      <c r="L27" s="169"/>
      <c r="M27" s="169"/>
      <c r="N27" s="169"/>
      <c r="O27" s="169"/>
      <c r="P27" s="169"/>
      <c r="Q27" s="169"/>
    </row>
    <row r="28" spans="1:17" s="53" customFormat="1" ht="25.5" customHeight="1">
      <c r="A28" s="43">
        <v>5</v>
      </c>
      <c r="B28" s="44" t="s">
        <v>33</v>
      </c>
      <c r="C28" s="43">
        <v>1</v>
      </c>
      <c r="D28" s="43" t="s">
        <v>24</v>
      </c>
      <c r="E28" s="48"/>
      <c r="F28" s="43">
        <f>C28*E28</f>
        <v>0</v>
      </c>
      <c r="G28" s="48">
        <v>60</v>
      </c>
      <c r="H28" s="43">
        <f>C28*G28</f>
        <v>60</v>
      </c>
      <c r="I28" s="49" t="s">
        <v>8</v>
      </c>
      <c r="J28" s="170"/>
      <c r="K28" s="169"/>
      <c r="L28" s="169"/>
      <c r="M28" s="169"/>
      <c r="N28" s="169"/>
      <c r="O28" s="169"/>
      <c r="P28" s="169"/>
      <c r="Q28" s="169"/>
    </row>
    <row r="29" spans="1:17" s="94" customFormat="1" ht="33.75" customHeight="1">
      <c r="A29" s="43">
        <v>6</v>
      </c>
      <c r="B29" s="44" t="s">
        <v>19</v>
      </c>
      <c r="C29" s="43">
        <v>10</v>
      </c>
      <c r="D29" s="43" t="s">
        <v>16</v>
      </c>
      <c r="E29" s="43">
        <v>15</v>
      </c>
      <c r="F29" s="45">
        <f>C29*E29</f>
        <v>150</v>
      </c>
      <c r="G29" s="43">
        <v>15</v>
      </c>
      <c r="H29" s="45">
        <f>C29*G29</f>
        <v>150</v>
      </c>
      <c r="I29" s="93" t="s">
        <v>20</v>
      </c>
      <c r="J29" s="171"/>
      <c r="K29" s="172"/>
      <c r="L29" s="172"/>
      <c r="M29" s="172"/>
      <c r="N29" s="172"/>
      <c r="O29" s="172"/>
      <c r="P29" s="172"/>
      <c r="Q29" s="172"/>
    </row>
    <row r="30" spans="1:17" s="42" customFormat="1" ht="28.5" customHeight="1">
      <c r="A30" s="146" t="s">
        <v>41</v>
      </c>
      <c r="B30" s="147"/>
      <c r="C30" s="55"/>
      <c r="D30" s="55"/>
      <c r="E30" s="54"/>
      <c r="F30" s="54"/>
      <c r="G30" s="55"/>
      <c r="H30" s="54"/>
      <c r="I30" s="56"/>
      <c r="J30" s="170"/>
      <c r="K30" s="169"/>
      <c r="L30" s="169"/>
      <c r="M30" s="169"/>
      <c r="N30" s="169"/>
      <c r="O30" s="169"/>
      <c r="P30" s="169"/>
      <c r="Q30" s="169"/>
    </row>
    <row r="31" spans="1:17" s="42" customFormat="1" ht="25.5" customHeight="1">
      <c r="A31" s="43">
        <v>1</v>
      </c>
      <c r="B31" s="44" t="s">
        <v>15</v>
      </c>
      <c r="C31" s="43">
        <v>16</v>
      </c>
      <c r="D31" s="43" t="s">
        <v>16</v>
      </c>
      <c r="E31" s="43">
        <v>9</v>
      </c>
      <c r="F31" s="45">
        <f>E31*C31</f>
        <v>144</v>
      </c>
      <c r="G31" s="43">
        <v>12</v>
      </c>
      <c r="H31" s="45">
        <f>G31*C31</f>
        <v>192</v>
      </c>
      <c r="I31" s="46" t="s">
        <v>17</v>
      </c>
      <c r="J31" s="170"/>
      <c r="K31" s="169"/>
      <c r="L31" s="169"/>
      <c r="M31" s="169"/>
      <c r="N31" s="169"/>
      <c r="O31" s="169"/>
      <c r="P31" s="169"/>
      <c r="Q31" s="169"/>
    </row>
    <row r="32" spans="1:17" s="47" customFormat="1" ht="25.5" customHeight="1">
      <c r="A32" s="43">
        <v>2</v>
      </c>
      <c r="B32" s="44" t="s">
        <v>18</v>
      </c>
      <c r="C32" s="43">
        <v>43</v>
      </c>
      <c r="D32" s="43" t="s">
        <v>16</v>
      </c>
      <c r="E32" s="43">
        <v>9</v>
      </c>
      <c r="F32" s="45">
        <f>E32*C32</f>
        <v>387</v>
      </c>
      <c r="G32" s="43">
        <v>12</v>
      </c>
      <c r="H32" s="45">
        <f>G32*C32</f>
        <v>516</v>
      </c>
      <c r="I32" s="46" t="s">
        <v>17</v>
      </c>
      <c r="J32" s="170"/>
      <c r="K32" s="169"/>
      <c r="L32" s="169"/>
      <c r="M32" s="169"/>
      <c r="N32" s="169"/>
      <c r="O32" s="169"/>
      <c r="P32" s="169"/>
      <c r="Q32" s="169"/>
    </row>
    <row r="33" spans="1:17" s="47" customFormat="1" ht="24.75" customHeight="1">
      <c r="A33" s="43">
        <v>3</v>
      </c>
      <c r="B33" s="44" t="s">
        <v>42</v>
      </c>
      <c r="C33" s="43">
        <v>1</v>
      </c>
      <c r="D33" s="43" t="s">
        <v>43</v>
      </c>
      <c r="E33" s="43">
        <v>85</v>
      </c>
      <c r="F33" s="45">
        <f aca="true" t="shared" si="2" ref="F33:F40">C33*E33</f>
        <v>85</v>
      </c>
      <c r="G33" s="43">
        <v>95</v>
      </c>
      <c r="H33" s="45">
        <f aca="true" t="shared" si="3" ref="H33:H40">C33*G33</f>
        <v>95</v>
      </c>
      <c r="I33" s="44" t="s">
        <v>167</v>
      </c>
      <c r="J33" s="170"/>
      <c r="K33" s="169"/>
      <c r="L33" s="169"/>
      <c r="M33" s="169"/>
      <c r="N33" s="169"/>
      <c r="O33" s="169"/>
      <c r="P33" s="169"/>
      <c r="Q33" s="169"/>
    </row>
    <row r="34" spans="1:17" s="94" customFormat="1" ht="24" customHeight="1">
      <c r="A34" s="43">
        <v>4</v>
      </c>
      <c r="B34" s="105" t="s">
        <v>28</v>
      </c>
      <c r="C34" s="108">
        <v>4</v>
      </c>
      <c r="D34" s="108" t="s">
        <v>16</v>
      </c>
      <c r="E34" s="109">
        <v>10</v>
      </c>
      <c r="F34" s="110">
        <f t="shared" si="2"/>
        <v>40</v>
      </c>
      <c r="G34" s="108">
        <v>60</v>
      </c>
      <c r="H34" s="110">
        <f t="shared" si="3"/>
        <v>240</v>
      </c>
      <c r="I34" s="111" t="s">
        <v>8</v>
      </c>
      <c r="J34" s="171"/>
      <c r="K34" s="172"/>
      <c r="L34" s="172"/>
      <c r="M34" s="172"/>
      <c r="N34" s="172"/>
      <c r="O34" s="172"/>
      <c r="P34" s="172"/>
      <c r="Q34" s="172"/>
    </row>
    <row r="35" spans="1:17" s="121" customFormat="1" ht="31.5" customHeight="1">
      <c r="A35" s="43">
        <v>5</v>
      </c>
      <c r="B35" s="25" t="s">
        <v>168</v>
      </c>
      <c r="C35" s="26">
        <v>1</v>
      </c>
      <c r="D35" s="26" t="s">
        <v>24</v>
      </c>
      <c r="E35" s="26">
        <v>160</v>
      </c>
      <c r="F35" s="27">
        <f t="shared" si="2"/>
        <v>160</v>
      </c>
      <c r="G35" s="26">
        <v>100</v>
      </c>
      <c r="H35" s="27">
        <f t="shared" si="3"/>
        <v>100</v>
      </c>
      <c r="I35" s="120" t="s">
        <v>169</v>
      </c>
      <c r="J35" s="171"/>
      <c r="K35" s="172"/>
      <c r="L35" s="172"/>
      <c r="M35" s="172"/>
      <c r="N35" s="172"/>
      <c r="O35" s="172"/>
      <c r="P35" s="172"/>
      <c r="Q35" s="172"/>
    </row>
    <row r="36" spans="1:17" s="53" customFormat="1" ht="46.5" customHeight="1">
      <c r="A36" s="43">
        <v>6</v>
      </c>
      <c r="B36" s="44" t="s">
        <v>34</v>
      </c>
      <c r="C36" s="43">
        <v>9</v>
      </c>
      <c r="D36" s="43" t="s">
        <v>16</v>
      </c>
      <c r="E36" s="48">
        <v>75</v>
      </c>
      <c r="F36" s="43">
        <f t="shared" si="2"/>
        <v>675</v>
      </c>
      <c r="G36" s="48">
        <v>73</v>
      </c>
      <c r="H36" s="43">
        <f t="shared" si="3"/>
        <v>657</v>
      </c>
      <c r="I36" s="49" t="s">
        <v>21</v>
      </c>
      <c r="J36" s="171"/>
      <c r="K36" s="172"/>
      <c r="L36" s="172"/>
      <c r="M36" s="172"/>
      <c r="N36" s="172"/>
      <c r="O36" s="172"/>
      <c r="P36" s="172"/>
      <c r="Q36" s="172"/>
    </row>
    <row r="37" spans="1:17" s="53" customFormat="1" ht="46.5" customHeight="1">
      <c r="A37" s="43">
        <v>7</v>
      </c>
      <c r="B37" s="25" t="s">
        <v>35</v>
      </c>
      <c r="C37" s="43">
        <v>3</v>
      </c>
      <c r="D37" s="26" t="s">
        <v>16</v>
      </c>
      <c r="E37" s="100">
        <v>75</v>
      </c>
      <c r="F37" s="26">
        <f t="shared" si="2"/>
        <v>225</v>
      </c>
      <c r="G37" s="101">
        <v>90</v>
      </c>
      <c r="H37" s="26">
        <f t="shared" si="3"/>
        <v>270</v>
      </c>
      <c r="I37" s="49" t="s">
        <v>21</v>
      </c>
      <c r="J37" s="171"/>
      <c r="K37" s="172"/>
      <c r="L37" s="172"/>
      <c r="M37" s="172"/>
      <c r="N37" s="172"/>
      <c r="O37" s="172"/>
      <c r="P37" s="172"/>
      <c r="Q37" s="172"/>
    </row>
    <row r="38" spans="1:17" s="95" customFormat="1" ht="46.5" customHeight="1">
      <c r="A38" s="43">
        <v>8</v>
      </c>
      <c r="B38" s="105" t="s">
        <v>145</v>
      </c>
      <c r="C38" s="108">
        <v>10</v>
      </c>
      <c r="D38" s="26" t="s">
        <v>16</v>
      </c>
      <c r="E38" s="112">
        <v>80</v>
      </c>
      <c r="F38" s="108">
        <f t="shared" si="2"/>
        <v>800</v>
      </c>
      <c r="G38" s="112">
        <v>90</v>
      </c>
      <c r="H38" s="108">
        <f t="shared" si="3"/>
        <v>900</v>
      </c>
      <c r="I38" s="113" t="s">
        <v>146</v>
      </c>
      <c r="J38" s="171"/>
      <c r="K38" s="172"/>
      <c r="L38" s="172"/>
      <c r="M38" s="172"/>
      <c r="N38" s="172"/>
      <c r="O38" s="172"/>
      <c r="P38" s="172"/>
      <c r="Q38" s="172"/>
    </row>
    <row r="39" spans="1:17" s="42" customFormat="1" ht="24" customHeight="1">
      <c r="A39" s="43">
        <v>9</v>
      </c>
      <c r="B39" s="11" t="s">
        <v>156</v>
      </c>
      <c r="C39" s="13">
        <v>10</v>
      </c>
      <c r="D39" s="13" t="s">
        <v>16</v>
      </c>
      <c r="E39" s="119">
        <v>33</v>
      </c>
      <c r="F39" s="13">
        <f>C39*E39</f>
        <v>330</v>
      </c>
      <c r="G39" s="104">
        <v>50</v>
      </c>
      <c r="H39" s="13">
        <f>C39*G39</f>
        <v>500</v>
      </c>
      <c r="I39" s="21" t="s">
        <v>158</v>
      </c>
      <c r="J39" s="171"/>
      <c r="K39" s="172"/>
      <c r="L39" s="172"/>
      <c r="M39" s="172"/>
      <c r="N39" s="172"/>
      <c r="O39" s="172"/>
      <c r="P39" s="172"/>
      <c r="Q39" s="172"/>
    </row>
    <row r="40" spans="1:17" s="94" customFormat="1" ht="39.75" customHeight="1">
      <c r="A40" s="43">
        <v>10</v>
      </c>
      <c r="B40" s="105" t="s">
        <v>19</v>
      </c>
      <c r="C40" s="108">
        <v>16</v>
      </c>
      <c r="D40" s="108" t="s">
        <v>16</v>
      </c>
      <c r="E40" s="108">
        <v>15</v>
      </c>
      <c r="F40" s="110">
        <f t="shared" si="2"/>
        <v>240</v>
      </c>
      <c r="G40" s="108">
        <v>15</v>
      </c>
      <c r="H40" s="110">
        <f t="shared" si="3"/>
        <v>240</v>
      </c>
      <c r="I40" s="114" t="s">
        <v>20</v>
      </c>
      <c r="J40" s="171"/>
      <c r="K40" s="172"/>
      <c r="L40" s="172"/>
      <c r="M40" s="172"/>
      <c r="N40" s="172"/>
      <c r="O40" s="172"/>
      <c r="P40" s="172"/>
      <c r="Q40" s="172"/>
    </row>
    <row r="41" spans="1:17" s="42" customFormat="1" ht="30" customHeight="1">
      <c r="A41" s="146" t="s">
        <v>45</v>
      </c>
      <c r="B41" s="147"/>
      <c r="C41" s="57"/>
      <c r="D41" s="57"/>
      <c r="E41" s="58"/>
      <c r="F41" s="58"/>
      <c r="G41" s="59"/>
      <c r="H41" s="58"/>
      <c r="I41" s="60"/>
      <c r="J41" s="170"/>
      <c r="K41" s="169"/>
      <c r="L41" s="169"/>
      <c r="M41" s="169"/>
      <c r="N41" s="169"/>
      <c r="O41" s="169"/>
      <c r="P41" s="169"/>
      <c r="Q41" s="169"/>
    </row>
    <row r="42" spans="1:17" s="42" customFormat="1" ht="39.75" customHeight="1">
      <c r="A42" s="43">
        <v>1</v>
      </c>
      <c r="B42" s="44" t="s">
        <v>46</v>
      </c>
      <c r="C42" s="43">
        <v>6</v>
      </c>
      <c r="D42" s="43" t="s">
        <v>16</v>
      </c>
      <c r="E42" s="43">
        <v>10</v>
      </c>
      <c r="F42" s="45">
        <f>E42*C42</f>
        <v>60</v>
      </c>
      <c r="G42" s="43">
        <v>25</v>
      </c>
      <c r="H42" s="45">
        <f>G42*C42</f>
        <v>150</v>
      </c>
      <c r="I42" s="46" t="s">
        <v>151</v>
      </c>
      <c r="J42" s="170"/>
      <c r="K42" s="169"/>
      <c r="L42" s="169"/>
      <c r="M42" s="169"/>
      <c r="N42" s="169"/>
      <c r="O42" s="169"/>
      <c r="P42" s="169"/>
      <c r="Q42" s="169"/>
    </row>
    <row r="43" spans="1:17" s="42" customFormat="1" ht="38.25" customHeight="1">
      <c r="A43" s="43">
        <v>2</v>
      </c>
      <c r="B43" s="44" t="s">
        <v>48</v>
      </c>
      <c r="C43" s="43">
        <v>25</v>
      </c>
      <c r="D43" s="43" t="s">
        <v>16</v>
      </c>
      <c r="E43" s="43">
        <v>10</v>
      </c>
      <c r="F43" s="45">
        <f>E43*C43</f>
        <v>250</v>
      </c>
      <c r="G43" s="43">
        <v>25</v>
      </c>
      <c r="H43" s="45">
        <f>G43*C43</f>
        <v>625</v>
      </c>
      <c r="I43" s="46" t="s">
        <v>47</v>
      </c>
      <c r="J43" s="170"/>
      <c r="K43" s="169"/>
      <c r="L43" s="169"/>
      <c r="M43" s="169"/>
      <c r="N43" s="169"/>
      <c r="O43" s="169"/>
      <c r="P43" s="169"/>
      <c r="Q43" s="169"/>
    </row>
    <row r="44" spans="1:17" s="42" customFormat="1" ht="24" customHeight="1">
      <c r="A44" s="43">
        <v>3</v>
      </c>
      <c r="B44" s="44" t="s">
        <v>42</v>
      </c>
      <c r="C44" s="43">
        <v>1</v>
      </c>
      <c r="D44" s="43" t="s">
        <v>43</v>
      </c>
      <c r="E44" s="43">
        <v>85</v>
      </c>
      <c r="F44" s="45">
        <f>C44*E44</f>
        <v>85</v>
      </c>
      <c r="G44" s="43">
        <v>95</v>
      </c>
      <c r="H44" s="45">
        <f>C44*G44</f>
        <v>95</v>
      </c>
      <c r="I44" s="44" t="s">
        <v>44</v>
      </c>
      <c r="J44" s="148"/>
      <c r="K44" s="149"/>
      <c r="L44" s="149"/>
      <c r="M44" s="149"/>
      <c r="N44" s="149"/>
      <c r="O44" s="149"/>
      <c r="P44" s="149"/>
      <c r="Q44" s="149"/>
    </row>
    <row r="45" spans="1:256" s="118" customFormat="1" ht="24.75" customHeight="1">
      <c r="A45" s="109">
        <v>4</v>
      </c>
      <c r="B45" s="115" t="s">
        <v>28</v>
      </c>
      <c r="C45" s="109">
        <v>1</v>
      </c>
      <c r="D45" s="109" t="s">
        <v>24</v>
      </c>
      <c r="E45" s="109">
        <v>10</v>
      </c>
      <c r="F45" s="116">
        <f>C45*E45</f>
        <v>10</v>
      </c>
      <c r="G45" s="109">
        <v>120</v>
      </c>
      <c r="H45" s="116">
        <f>C45*G45</f>
        <v>120</v>
      </c>
      <c r="I45" s="114" t="s">
        <v>49</v>
      </c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</row>
    <row r="46" spans="1:30" s="50" customFormat="1" ht="30.75" customHeight="1">
      <c r="A46" s="146" t="s">
        <v>50</v>
      </c>
      <c r="B46" s="147"/>
      <c r="C46" s="54"/>
      <c r="D46" s="54"/>
      <c r="E46" s="55"/>
      <c r="F46" s="54"/>
      <c r="G46" s="55"/>
      <c r="H46" s="54"/>
      <c r="I46" s="56"/>
      <c r="J46" s="51"/>
      <c r="K46" s="47"/>
      <c r="L46" s="4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spans="1:30" s="50" customFormat="1" ht="37.5" customHeight="1">
      <c r="A47" s="43">
        <v>1</v>
      </c>
      <c r="B47" s="44" t="s">
        <v>46</v>
      </c>
      <c r="C47" s="43">
        <v>7</v>
      </c>
      <c r="D47" s="43" t="s">
        <v>16</v>
      </c>
      <c r="E47" s="43">
        <v>10</v>
      </c>
      <c r="F47" s="45">
        <f>E47*C47</f>
        <v>70</v>
      </c>
      <c r="G47" s="43">
        <v>25</v>
      </c>
      <c r="H47" s="45">
        <f>G47*C47</f>
        <v>175</v>
      </c>
      <c r="I47" s="46" t="s">
        <v>47</v>
      </c>
      <c r="J47" s="51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50" customFormat="1" ht="39" customHeight="1">
      <c r="A48" s="43">
        <v>2</v>
      </c>
      <c r="B48" s="44" t="s">
        <v>48</v>
      </c>
      <c r="C48" s="43">
        <v>28</v>
      </c>
      <c r="D48" s="43" t="s">
        <v>16</v>
      </c>
      <c r="E48" s="43">
        <v>10</v>
      </c>
      <c r="F48" s="45">
        <f>E48*C48</f>
        <v>280</v>
      </c>
      <c r="G48" s="43">
        <v>25</v>
      </c>
      <c r="H48" s="45">
        <f>G48*C48</f>
        <v>700</v>
      </c>
      <c r="I48" s="46" t="s">
        <v>47</v>
      </c>
      <c r="J48" s="5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12" s="42" customFormat="1" ht="24" customHeight="1">
      <c r="A49" s="43">
        <v>3</v>
      </c>
      <c r="B49" s="62" t="s">
        <v>51</v>
      </c>
      <c r="C49" s="43">
        <v>18</v>
      </c>
      <c r="D49" s="43" t="s">
        <v>16</v>
      </c>
      <c r="E49" s="43">
        <v>25</v>
      </c>
      <c r="F49" s="45">
        <f>E49*C49</f>
        <v>450</v>
      </c>
      <c r="G49" s="43">
        <v>20</v>
      </c>
      <c r="H49" s="45">
        <f>G49*C49</f>
        <v>360</v>
      </c>
      <c r="I49" s="44" t="s">
        <v>52</v>
      </c>
      <c r="J49" s="63"/>
      <c r="K49" s="64"/>
      <c r="L49" s="64"/>
    </row>
    <row r="50" spans="1:12" s="42" customFormat="1" ht="24" customHeight="1">
      <c r="A50" s="43">
        <v>4</v>
      </c>
      <c r="B50" s="44" t="s">
        <v>53</v>
      </c>
      <c r="C50" s="43">
        <v>2</v>
      </c>
      <c r="D50" s="43" t="s">
        <v>43</v>
      </c>
      <c r="E50" s="43">
        <v>85</v>
      </c>
      <c r="F50" s="45">
        <f>C50*E50</f>
        <v>170</v>
      </c>
      <c r="G50" s="43">
        <v>95</v>
      </c>
      <c r="H50" s="45">
        <f>C50*G50</f>
        <v>190</v>
      </c>
      <c r="I50" s="44" t="s">
        <v>44</v>
      </c>
      <c r="J50" s="63"/>
      <c r="K50" s="64"/>
      <c r="L50" s="64"/>
    </row>
    <row r="51" spans="1:12" s="42" customFormat="1" ht="49.5" customHeight="1">
      <c r="A51" s="43">
        <v>5</v>
      </c>
      <c r="B51" s="44" t="s">
        <v>54</v>
      </c>
      <c r="C51" s="43">
        <v>5</v>
      </c>
      <c r="D51" s="43" t="s">
        <v>16</v>
      </c>
      <c r="E51" s="43">
        <v>75</v>
      </c>
      <c r="F51" s="43">
        <f>C51*E51</f>
        <v>375</v>
      </c>
      <c r="G51" s="43">
        <v>73</v>
      </c>
      <c r="H51" s="43">
        <f>C51*G51</f>
        <v>365</v>
      </c>
      <c r="I51" s="49" t="s">
        <v>21</v>
      </c>
      <c r="J51" s="63"/>
      <c r="K51" s="64"/>
      <c r="L51" s="64"/>
    </row>
    <row r="52" spans="1:256" s="50" customFormat="1" ht="22.5" customHeight="1">
      <c r="A52" s="43">
        <v>6</v>
      </c>
      <c r="B52" s="44" t="s">
        <v>28</v>
      </c>
      <c r="C52" s="43">
        <v>1</v>
      </c>
      <c r="D52" s="43" t="s">
        <v>24</v>
      </c>
      <c r="E52" s="43"/>
      <c r="F52" s="45">
        <f>C52*E52</f>
        <v>0</v>
      </c>
      <c r="G52" s="43">
        <v>60</v>
      </c>
      <c r="H52" s="45">
        <f>C52*G52</f>
        <v>60</v>
      </c>
      <c r="I52" s="46" t="s">
        <v>8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30" s="50" customFormat="1" ht="30.75" customHeight="1">
      <c r="A53" s="146" t="s">
        <v>55</v>
      </c>
      <c r="B53" s="147"/>
      <c r="C53" s="54"/>
      <c r="D53" s="54"/>
      <c r="E53" s="55"/>
      <c r="F53" s="54"/>
      <c r="G53" s="55"/>
      <c r="H53" s="54"/>
      <c r="I53" s="56"/>
      <c r="J53" s="51"/>
      <c r="K53" s="47"/>
      <c r="L53" s="47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spans="1:30" s="50" customFormat="1" ht="37.5" customHeight="1">
      <c r="A54" s="43">
        <v>1</v>
      </c>
      <c r="B54" s="44" t="s">
        <v>46</v>
      </c>
      <c r="C54" s="43">
        <v>6</v>
      </c>
      <c r="D54" s="43" t="s">
        <v>16</v>
      </c>
      <c r="E54" s="43">
        <v>10</v>
      </c>
      <c r="F54" s="45">
        <f>E54*C54</f>
        <v>60</v>
      </c>
      <c r="G54" s="43">
        <v>25</v>
      </c>
      <c r="H54" s="45">
        <f>G54*C54</f>
        <v>150</v>
      </c>
      <c r="I54" s="46" t="s">
        <v>47</v>
      </c>
      <c r="J54" s="5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10" s="42" customFormat="1" ht="24.75" customHeight="1">
      <c r="A55" s="43">
        <v>2</v>
      </c>
      <c r="B55" s="44" t="s">
        <v>15</v>
      </c>
      <c r="C55" s="43">
        <v>6</v>
      </c>
      <c r="D55" s="43" t="s">
        <v>16</v>
      </c>
      <c r="E55" s="43">
        <v>9</v>
      </c>
      <c r="F55" s="45">
        <f>E55*C55</f>
        <v>54</v>
      </c>
      <c r="G55" s="43">
        <v>12</v>
      </c>
      <c r="H55" s="45">
        <f>G55*C55</f>
        <v>72</v>
      </c>
      <c r="I55" s="46" t="s">
        <v>56</v>
      </c>
      <c r="J55" s="51"/>
    </row>
    <row r="56" spans="1:10" s="42" customFormat="1" ht="24.75" customHeight="1">
      <c r="A56" s="43">
        <v>3</v>
      </c>
      <c r="B56" s="44" t="s">
        <v>18</v>
      </c>
      <c r="C56" s="43">
        <v>11</v>
      </c>
      <c r="D56" s="43" t="s">
        <v>16</v>
      </c>
      <c r="E56" s="43">
        <v>9</v>
      </c>
      <c r="F56" s="45">
        <f>E56*C56</f>
        <v>99</v>
      </c>
      <c r="G56" s="43">
        <v>12</v>
      </c>
      <c r="H56" s="45">
        <f>G56*C56</f>
        <v>132</v>
      </c>
      <c r="I56" s="46" t="s">
        <v>56</v>
      </c>
      <c r="J56" s="51"/>
    </row>
    <row r="57" spans="1:12" s="42" customFormat="1" ht="25.5" customHeight="1">
      <c r="A57" s="43">
        <v>4</v>
      </c>
      <c r="B57" s="44" t="s">
        <v>53</v>
      </c>
      <c r="C57" s="43">
        <v>1</v>
      </c>
      <c r="D57" s="43" t="s">
        <v>43</v>
      </c>
      <c r="E57" s="43">
        <v>85</v>
      </c>
      <c r="F57" s="45">
        <f>C57*E57</f>
        <v>85</v>
      </c>
      <c r="G57" s="43">
        <v>95</v>
      </c>
      <c r="H57" s="45">
        <f>C57*G57</f>
        <v>95</v>
      </c>
      <c r="I57" s="44" t="s">
        <v>44</v>
      </c>
      <c r="J57" s="63"/>
      <c r="K57" s="64"/>
      <c r="L57" s="64"/>
    </row>
    <row r="58" spans="1:12" s="42" customFormat="1" ht="29.25" customHeight="1">
      <c r="A58" s="85" t="s">
        <v>57</v>
      </c>
      <c r="B58" s="86" t="s">
        <v>58</v>
      </c>
      <c r="C58" s="57"/>
      <c r="D58" s="57"/>
      <c r="E58" s="58"/>
      <c r="F58" s="58"/>
      <c r="G58" s="59"/>
      <c r="H58" s="58"/>
      <c r="I58" s="60"/>
      <c r="J58" s="63"/>
      <c r="K58" s="64"/>
      <c r="L58" s="64"/>
    </row>
    <row r="59" spans="1:9" s="163" customFormat="1" ht="62.25" customHeight="1">
      <c r="A59" s="43">
        <v>1</v>
      </c>
      <c r="B59" s="25" t="s">
        <v>59</v>
      </c>
      <c r="C59" s="43">
        <v>90</v>
      </c>
      <c r="D59" s="43" t="s">
        <v>16</v>
      </c>
      <c r="E59" s="43">
        <v>45</v>
      </c>
      <c r="F59" s="43">
        <f>C59*E59</f>
        <v>4050</v>
      </c>
      <c r="G59" s="43">
        <v>30</v>
      </c>
      <c r="H59" s="43">
        <f>C59*G59</f>
        <v>2700</v>
      </c>
      <c r="I59" s="9" t="s">
        <v>60</v>
      </c>
    </row>
    <row r="60" spans="1:9" s="163" customFormat="1" ht="33" customHeight="1">
      <c r="A60" s="88">
        <v>2</v>
      </c>
      <c r="B60" s="25" t="s">
        <v>61</v>
      </c>
      <c r="C60" s="89">
        <v>1</v>
      </c>
      <c r="D60" s="26" t="s">
        <v>24</v>
      </c>
      <c r="E60" s="26">
        <v>180</v>
      </c>
      <c r="F60" s="27">
        <f>E60*C60</f>
        <v>180</v>
      </c>
      <c r="G60" s="26">
        <v>150</v>
      </c>
      <c r="H60" s="27">
        <f>G60*C60</f>
        <v>150</v>
      </c>
      <c r="I60" s="84" t="s">
        <v>62</v>
      </c>
    </row>
    <row r="61" spans="1:9" s="163" customFormat="1" ht="33" customHeight="1">
      <c r="A61" s="65" t="s">
        <v>63</v>
      </c>
      <c r="B61" s="66" t="s">
        <v>64</v>
      </c>
      <c r="C61" s="150" t="s">
        <v>65</v>
      </c>
      <c r="D61" s="151"/>
      <c r="E61" s="152"/>
      <c r="F61" s="29">
        <f>SUM(F7:F60)</f>
        <v>16329</v>
      </c>
      <c r="G61" s="67" t="s">
        <v>8</v>
      </c>
      <c r="H61" s="65">
        <f>SUM(H7:H60)</f>
        <v>17585</v>
      </c>
      <c r="I61" s="68" t="s">
        <v>64</v>
      </c>
    </row>
    <row r="62" spans="1:9" s="163" customFormat="1" ht="29.25" customHeight="1">
      <c r="A62" s="69" t="s">
        <v>66</v>
      </c>
      <c r="B62" s="70" t="s">
        <v>67</v>
      </c>
      <c r="C62" s="153" t="s">
        <v>68</v>
      </c>
      <c r="D62" s="154"/>
      <c r="E62" s="155"/>
      <c r="F62" s="156">
        <f>(H61+F61)*0.08+432</f>
        <v>3145.12</v>
      </c>
      <c r="G62" s="157"/>
      <c r="H62" s="158"/>
      <c r="I62" s="99" t="s">
        <v>69</v>
      </c>
    </row>
    <row r="63" spans="1:9" s="163" customFormat="1" ht="30" customHeight="1">
      <c r="A63" s="69" t="s">
        <v>70</v>
      </c>
      <c r="B63" s="70" t="s">
        <v>71</v>
      </c>
      <c r="C63" s="153" t="s">
        <v>72</v>
      </c>
      <c r="D63" s="154"/>
      <c r="E63" s="155"/>
      <c r="F63" s="156">
        <f>(F61+H61)*0.17</f>
        <v>5765.38</v>
      </c>
      <c r="G63" s="157"/>
      <c r="H63" s="158"/>
      <c r="I63" s="71"/>
    </row>
    <row r="64" spans="1:9" s="163" customFormat="1" ht="33" customHeight="1">
      <c r="A64" s="72" t="s">
        <v>73</v>
      </c>
      <c r="B64" s="73" t="s">
        <v>74</v>
      </c>
      <c r="C64" s="74"/>
      <c r="D64" s="74"/>
      <c r="E64" s="74"/>
      <c r="F64" s="74"/>
      <c r="G64" s="74"/>
      <c r="H64" s="74"/>
      <c r="I64" s="75"/>
    </row>
    <row r="65" spans="1:9" s="163" customFormat="1" ht="25.5" customHeight="1">
      <c r="A65" s="43">
        <v>1</v>
      </c>
      <c r="B65" s="44" t="s">
        <v>75</v>
      </c>
      <c r="C65" s="43">
        <v>1</v>
      </c>
      <c r="D65" s="43" t="s">
        <v>24</v>
      </c>
      <c r="E65" s="43">
        <v>0</v>
      </c>
      <c r="F65" s="43">
        <f>E65*C65</f>
        <v>0</v>
      </c>
      <c r="G65" s="43">
        <v>800</v>
      </c>
      <c r="H65" s="43">
        <f>G65</f>
        <v>800</v>
      </c>
      <c r="I65" s="46" t="s">
        <v>76</v>
      </c>
    </row>
    <row r="66" spans="1:9" s="163" customFormat="1" ht="23.25" customHeight="1">
      <c r="A66" s="43">
        <v>2</v>
      </c>
      <c r="B66" s="25" t="s">
        <v>77</v>
      </c>
      <c r="C66" s="26">
        <v>1</v>
      </c>
      <c r="D66" s="26" t="s">
        <v>24</v>
      </c>
      <c r="E66" s="26">
        <v>0</v>
      </c>
      <c r="F66" s="26">
        <f>E66*C66</f>
        <v>0</v>
      </c>
      <c r="G66" s="26">
        <v>300</v>
      </c>
      <c r="H66" s="26">
        <f>C66*G66</f>
        <v>300</v>
      </c>
      <c r="I66" s="87" t="s">
        <v>78</v>
      </c>
    </row>
    <row r="67" spans="1:9" s="163" customFormat="1" ht="23.25" customHeight="1">
      <c r="A67" s="43">
        <v>3</v>
      </c>
      <c r="B67" s="25" t="s">
        <v>148</v>
      </c>
      <c r="C67" s="26">
        <v>1</v>
      </c>
      <c r="D67" s="26" t="s">
        <v>149</v>
      </c>
      <c r="E67" s="26"/>
      <c r="F67" s="26"/>
      <c r="G67" s="26">
        <v>200</v>
      </c>
      <c r="H67" s="26">
        <v>200</v>
      </c>
      <c r="I67" s="87" t="s">
        <v>150</v>
      </c>
    </row>
    <row r="68" spans="1:9" s="163" customFormat="1" ht="22.5" customHeight="1">
      <c r="A68" s="43">
        <v>4</v>
      </c>
      <c r="B68" s="44" t="s">
        <v>79</v>
      </c>
      <c r="C68" s="43">
        <v>1</v>
      </c>
      <c r="D68" s="43" t="s">
        <v>24</v>
      </c>
      <c r="E68" s="43">
        <v>0</v>
      </c>
      <c r="F68" s="43">
        <f>E68*C68</f>
        <v>0</v>
      </c>
      <c r="G68" s="43">
        <v>700</v>
      </c>
      <c r="H68" s="43">
        <v>700</v>
      </c>
      <c r="I68" s="49" t="s">
        <v>80</v>
      </c>
    </row>
    <row r="69" spans="1:9" s="163" customFormat="1" ht="33" customHeight="1">
      <c r="A69" s="76"/>
      <c r="B69" s="77" t="s">
        <v>81</v>
      </c>
      <c r="C69" s="159" t="s">
        <v>82</v>
      </c>
      <c r="D69" s="160"/>
      <c r="E69" s="161"/>
      <c r="F69" s="156">
        <f>F61+H61+F62+F63+H65+H68+H66+H67</f>
        <v>44824.5</v>
      </c>
      <c r="G69" s="157"/>
      <c r="H69" s="158"/>
      <c r="I69" s="78"/>
    </row>
    <row r="70" spans="1:9" s="163" customFormat="1" ht="28.5" customHeight="1">
      <c r="A70" s="63" t="s">
        <v>83</v>
      </c>
      <c r="B70" s="79"/>
      <c r="C70" s="63"/>
      <c r="D70" s="63"/>
      <c r="E70" s="52"/>
      <c r="F70" s="52"/>
      <c r="G70" s="63"/>
      <c r="H70" s="52"/>
      <c r="I70" s="79" t="s">
        <v>84</v>
      </c>
    </row>
    <row r="71" spans="1:9" s="163" customFormat="1" ht="18" customHeight="1">
      <c r="A71" s="80" t="s">
        <v>85</v>
      </c>
      <c r="B71" s="124" t="s">
        <v>86</v>
      </c>
      <c r="C71" s="124"/>
      <c r="D71" s="124"/>
      <c r="E71" s="124"/>
      <c r="F71" s="124"/>
      <c r="G71" s="124"/>
      <c r="H71" s="124"/>
      <c r="I71" s="124"/>
    </row>
    <row r="72" spans="1:9" s="163" customFormat="1" ht="18" customHeight="1">
      <c r="A72" s="80" t="s">
        <v>85</v>
      </c>
      <c r="B72" s="125" t="s">
        <v>87</v>
      </c>
      <c r="C72" s="125"/>
      <c r="D72" s="125"/>
      <c r="E72" s="125"/>
      <c r="F72" s="125"/>
      <c r="G72" s="125"/>
      <c r="H72" s="125"/>
      <c r="I72" s="125"/>
    </row>
    <row r="73" spans="1:9" s="163" customFormat="1" ht="18" customHeight="1">
      <c r="A73" s="80" t="s">
        <v>85</v>
      </c>
      <c r="B73" s="125" t="s">
        <v>88</v>
      </c>
      <c r="C73" s="125"/>
      <c r="D73" s="125"/>
      <c r="E73" s="125"/>
      <c r="F73" s="125"/>
      <c r="G73" s="125"/>
      <c r="H73" s="125"/>
      <c r="I73" s="125"/>
    </row>
    <row r="74" spans="1:9" s="163" customFormat="1" ht="18" customHeight="1">
      <c r="A74" s="80" t="s">
        <v>85</v>
      </c>
      <c r="B74" s="125" t="s">
        <v>89</v>
      </c>
      <c r="C74" s="125"/>
      <c r="D74" s="125"/>
      <c r="E74" s="125"/>
      <c r="F74" s="125"/>
      <c r="G74" s="125"/>
      <c r="H74" s="125"/>
      <c r="I74" s="125"/>
    </row>
    <row r="75" spans="1:9" s="163" customFormat="1" ht="11.25">
      <c r="A75" s="81" t="s">
        <v>85</v>
      </c>
      <c r="B75" s="126" t="s">
        <v>90</v>
      </c>
      <c r="C75" s="126"/>
      <c r="D75" s="126"/>
      <c r="E75" s="126"/>
      <c r="F75" s="126"/>
      <c r="G75" s="126"/>
      <c r="H75" s="126"/>
      <c r="I75" s="126"/>
    </row>
    <row r="76" spans="1:9" s="163" customFormat="1" ht="16.5" customHeight="1">
      <c r="A76" s="81" t="s">
        <v>85</v>
      </c>
      <c r="B76" s="126" t="s">
        <v>91</v>
      </c>
      <c r="C76" s="126"/>
      <c r="D76" s="126"/>
      <c r="E76" s="126"/>
      <c r="F76" s="126"/>
      <c r="G76" s="126"/>
      <c r="H76" s="126"/>
      <c r="I76" s="126"/>
    </row>
    <row r="77" spans="1:9" s="163" customFormat="1" ht="18.75" customHeight="1">
      <c r="A77" s="81" t="s">
        <v>85</v>
      </c>
      <c r="B77" s="126" t="s">
        <v>92</v>
      </c>
      <c r="C77" s="126"/>
      <c r="D77" s="126"/>
      <c r="E77" s="126"/>
      <c r="F77" s="126"/>
      <c r="G77" s="126"/>
      <c r="H77" s="126"/>
      <c r="I77" s="126"/>
    </row>
    <row r="78" spans="1:9" s="163" customFormat="1" ht="11.25">
      <c r="A78" s="81" t="s">
        <v>85</v>
      </c>
      <c r="B78" s="126" t="s">
        <v>93</v>
      </c>
      <c r="C78" s="126"/>
      <c r="D78" s="126"/>
      <c r="E78" s="126"/>
      <c r="F78" s="126"/>
      <c r="G78" s="126"/>
      <c r="H78" s="126"/>
      <c r="I78" s="126"/>
    </row>
    <row r="79" spans="1:9" s="163" customFormat="1" ht="11.25">
      <c r="A79" s="81" t="s">
        <v>85</v>
      </c>
      <c r="B79" s="126" t="s">
        <v>94</v>
      </c>
      <c r="C79" s="126"/>
      <c r="D79" s="126"/>
      <c r="E79" s="126"/>
      <c r="F79" s="126"/>
      <c r="G79" s="126"/>
      <c r="H79" s="126"/>
      <c r="I79" s="126"/>
    </row>
    <row r="80" spans="1:9" s="163" customFormat="1" ht="11.25">
      <c r="A80" s="81" t="s">
        <v>85</v>
      </c>
      <c r="B80" s="126" t="s">
        <v>95</v>
      </c>
      <c r="C80" s="126"/>
      <c r="D80" s="126"/>
      <c r="E80" s="126"/>
      <c r="F80" s="126"/>
      <c r="G80" s="126"/>
      <c r="H80" s="126"/>
      <c r="I80" s="126"/>
    </row>
    <row r="81" spans="1:9" s="163" customFormat="1" ht="39.75" customHeight="1">
      <c r="A81" s="83"/>
      <c r="B81" s="173" t="s">
        <v>96</v>
      </c>
      <c r="C81" s="173"/>
      <c r="D81" s="83"/>
      <c r="E81" s="51"/>
      <c r="F81" s="51"/>
      <c r="G81" s="83"/>
      <c r="H81" s="51"/>
      <c r="I81" s="82" t="s">
        <v>97</v>
      </c>
    </row>
    <row r="82" spans="1:9" s="163" customFormat="1" ht="18.75" customHeight="1">
      <c r="A82" s="83"/>
      <c r="B82" s="82"/>
      <c r="C82" s="83"/>
      <c r="D82" s="83"/>
      <c r="E82" s="51"/>
      <c r="F82" s="51"/>
      <c r="G82" s="83"/>
      <c r="H82" s="51"/>
      <c r="I82" s="82"/>
    </row>
    <row r="83" spans="1:9" s="163" customFormat="1" ht="33" customHeight="1">
      <c r="A83" s="83"/>
      <c r="B83" s="173" t="s">
        <v>98</v>
      </c>
      <c r="C83" s="173"/>
      <c r="D83" s="173"/>
      <c r="E83" s="51"/>
      <c r="F83" s="51"/>
      <c r="G83" s="83"/>
      <c r="H83" s="173" t="s">
        <v>99</v>
      </c>
      <c r="I83" s="173"/>
    </row>
    <row r="84" spans="1:9" s="163" customFormat="1" ht="14.25">
      <c r="A84" s="16"/>
      <c r="B84" s="15"/>
      <c r="C84" s="16"/>
      <c r="D84" s="16"/>
      <c r="E84" s="17"/>
      <c r="F84" s="17"/>
      <c r="G84" s="18"/>
      <c r="H84" s="17"/>
      <c r="I84" s="15"/>
    </row>
    <row r="85" spans="1:9" s="163" customFormat="1" ht="50.25" customHeight="1">
      <c r="A85" s="129" t="s">
        <v>100</v>
      </c>
      <c r="B85" s="130"/>
      <c r="C85" s="130"/>
      <c r="D85" s="130"/>
      <c r="E85" s="130"/>
      <c r="F85" s="130"/>
      <c r="G85" s="19"/>
      <c r="H85" s="19"/>
      <c r="I85" s="20" t="s">
        <v>101</v>
      </c>
    </row>
    <row r="86" spans="1:256" s="164" customFormat="1" ht="29.25" customHeight="1">
      <c r="A86" s="14" t="s">
        <v>3</v>
      </c>
      <c r="B86" s="14" t="s">
        <v>102</v>
      </c>
      <c r="C86" s="14" t="s">
        <v>5</v>
      </c>
      <c r="D86" s="14" t="s">
        <v>6</v>
      </c>
      <c r="E86" s="14" t="s">
        <v>12</v>
      </c>
      <c r="F86" s="14" t="s">
        <v>13</v>
      </c>
      <c r="G86" s="131"/>
      <c r="H86" s="132"/>
      <c r="I86" s="33" t="s">
        <v>103</v>
      </c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3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3"/>
      <c r="FT86" s="163"/>
      <c r="FU86" s="163"/>
      <c r="FV86" s="163"/>
      <c r="FW86" s="163"/>
      <c r="FX86" s="163"/>
      <c r="FY86" s="163"/>
      <c r="FZ86" s="163"/>
      <c r="GA86" s="163"/>
      <c r="GB86" s="163"/>
      <c r="GC86" s="163"/>
      <c r="GD86" s="163"/>
      <c r="GE86" s="163"/>
      <c r="GF86" s="163"/>
      <c r="GG86" s="163"/>
      <c r="GH86" s="163"/>
      <c r="GI86" s="163"/>
      <c r="GJ86" s="163"/>
      <c r="GK86" s="163"/>
      <c r="GL86" s="163"/>
      <c r="GM86" s="163"/>
      <c r="GN86" s="163"/>
      <c r="GO86" s="163"/>
      <c r="GP86" s="163"/>
      <c r="GQ86" s="163"/>
      <c r="GR86" s="163"/>
      <c r="GS86" s="163"/>
      <c r="GT86" s="163"/>
      <c r="GU86" s="163"/>
      <c r="GV86" s="163"/>
      <c r="GW86" s="163"/>
      <c r="GX86" s="163"/>
      <c r="GY86" s="163"/>
      <c r="GZ86" s="163"/>
      <c r="HA86" s="163"/>
      <c r="HB86" s="163"/>
      <c r="HC86" s="163"/>
      <c r="HD86" s="163"/>
      <c r="HE86" s="163"/>
      <c r="HF86" s="163"/>
      <c r="HG86" s="163"/>
      <c r="HH86" s="163"/>
      <c r="HI86" s="163"/>
      <c r="HJ86" s="163"/>
      <c r="HK86" s="163"/>
      <c r="HL86" s="163"/>
      <c r="HM86" s="163"/>
      <c r="HN86" s="163"/>
      <c r="HO86" s="163"/>
      <c r="HP86" s="163"/>
      <c r="HQ86" s="163"/>
      <c r="HR86" s="163"/>
      <c r="HS86" s="163"/>
      <c r="HT86" s="163"/>
      <c r="HU86" s="163"/>
      <c r="HV86" s="163"/>
      <c r="HW86" s="163"/>
      <c r="HX86" s="163"/>
      <c r="HY86" s="163"/>
      <c r="HZ86" s="163"/>
      <c r="IA86" s="163"/>
      <c r="IB86" s="163"/>
      <c r="IC86" s="163"/>
      <c r="ID86" s="163"/>
      <c r="IE86" s="163"/>
      <c r="IF86" s="163"/>
      <c r="IG86" s="163"/>
      <c r="IH86" s="163"/>
      <c r="II86" s="163"/>
      <c r="IJ86" s="163"/>
      <c r="IK86" s="163"/>
      <c r="IL86" s="163"/>
      <c r="IM86" s="163"/>
      <c r="IN86" s="163"/>
      <c r="IO86" s="163"/>
      <c r="IP86" s="163"/>
      <c r="IQ86" s="163"/>
      <c r="IR86" s="163"/>
      <c r="IS86" s="163"/>
      <c r="IT86" s="163"/>
      <c r="IU86" s="163"/>
      <c r="IV86" s="163"/>
    </row>
    <row r="87" spans="1:9" s="163" customFormat="1" ht="37.5">
      <c r="A87" s="12">
        <v>1</v>
      </c>
      <c r="B87" s="9" t="s">
        <v>104</v>
      </c>
      <c r="C87" s="12">
        <v>40</v>
      </c>
      <c r="D87" s="13" t="s">
        <v>105</v>
      </c>
      <c r="E87" s="13">
        <v>12</v>
      </c>
      <c r="F87" s="13">
        <f aca="true" t="shared" si="4" ref="F87:F106">C87*E87</f>
        <v>480</v>
      </c>
      <c r="G87" s="127"/>
      <c r="H87" s="128"/>
      <c r="I87" s="31" t="s">
        <v>106</v>
      </c>
    </row>
    <row r="88" spans="1:9" s="163" customFormat="1" ht="25.5" customHeight="1">
      <c r="A88" s="12">
        <v>2</v>
      </c>
      <c r="B88" s="11" t="s">
        <v>107</v>
      </c>
      <c r="C88" s="13">
        <v>73</v>
      </c>
      <c r="D88" s="13" t="s">
        <v>16</v>
      </c>
      <c r="E88" s="13">
        <v>90</v>
      </c>
      <c r="F88" s="13">
        <f t="shared" si="4"/>
        <v>6570</v>
      </c>
      <c r="G88" s="127"/>
      <c r="H88" s="128"/>
      <c r="I88" s="21" t="s">
        <v>170</v>
      </c>
    </row>
    <row r="89" spans="1:9" s="163" customFormat="1" ht="26.25" customHeight="1">
      <c r="A89" s="12">
        <v>3</v>
      </c>
      <c r="B89" s="107" t="s">
        <v>108</v>
      </c>
      <c r="C89" s="13">
        <v>6</v>
      </c>
      <c r="D89" s="13" t="s">
        <v>16</v>
      </c>
      <c r="E89" s="13">
        <v>40</v>
      </c>
      <c r="F89" s="13">
        <f t="shared" si="4"/>
        <v>240</v>
      </c>
      <c r="G89" s="127"/>
      <c r="H89" s="128"/>
      <c r="I89" s="9" t="s">
        <v>109</v>
      </c>
    </row>
    <row r="90" spans="1:9" s="163" customFormat="1" ht="25.5" customHeight="1">
      <c r="A90" s="12">
        <v>6</v>
      </c>
      <c r="B90" s="107" t="s">
        <v>111</v>
      </c>
      <c r="C90" s="13">
        <v>7</v>
      </c>
      <c r="D90" s="13" t="s">
        <v>16</v>
      </c>
      <c r="E90" s="13">
        <v>50</v>
      </c>
      <c r="F90" s="13">
        <f t="shared" si="4"/>
        <v>350</v>
      </c>
      <c r="G90" s="127"/>
      <c r="H90" s="128"/>
      <c r="I90" s="9" t="s">
        <v>112</v>
      </c>
    </row>
    <row r="91" spans="1:9" s="163" customFormat="1" ht="25.5" customHeight="1">
      <c r="A91" s="12">
        <v>7</v>
      </c>
      <c r="B91" s="107" t="s">
        <v>113</v>
      </c>
      <c r="C91" s="13">
        <v>28</v>
      </c>
      <c r="D91" s="13" t="s">
        <v>16</v>
      </c>
      <c r="E91" s="13">
        <v>50</v>
      </c>
      <c r="F91" s="13">
        <f t="shared" si="4"/>
        <v>1400</v>
      </c>
      <c r="G91" s="127"/>
      <c r="H91" s="128"/>
      <c r="I91" s="9" t="s">
        <v>110</v>
      </c>
    </row>
    <row r="92" spans="1:9" s="163" customFormat="1" ht="60">
      <c r="A92" s="12">
        <v>8</v>
      </c>
      <c r="B92" s="11" t="s">
        <v>114</v>
      </c>
      <c r="C92" s="13">
        <v>3.6</v>
      </c>
      <c r="D92" s="13" t="s">
        <v>37</v>
      </c>
      <c r="E92" s="13">
        <v>450</v>
      </c>
      <c r="F92" s="13">
        <f t="shared" si="4"/>
        <v>1620</v>
      </c>
      <c r="G92" s="127"/>
      <c r="H92" s="128"/>
      <c r="I92" s="32" t="s">
        <v>115</v>
      </c>
    </row>
    <row r="93" spans="1:9" s="163" customFormat="1" ht="48">
      <c r="A93" s="12">
        <v>9</v>
      </c>
      <c r="B93" s="11" t="s">
        <v>116</v>
      </c>
      <c r="C93" s="13">
        <v>3.6</v>
      </c>
      <c r="D93" s="13" t="s">
        <v>37</v>
      </c>
      <c r="E93" s="13">
        <v>400</v>
      </c>
      <c r="F93" s="13">
        <f t="shared" si="4"/>
        <v>1440</v>
      </c>
      <c r="G93" s="127"/>
      <c r="H93" s="128"/>
      <c r="I93" s="32" t="s">
        <v>117</v>
      </c>
    </row>
    <row r="94" spans="1:9" s="163" customFormat="1" ht="25.5" customHeight="1">
      <c r="A94" s="12">
        <v>10</v>
      </c>
      <c r="B94" s="11" t="s">
        <v>118</v>
      </c>
      <c r="C94" s="13">
        <v>3.6</v>
      </c>
      <c r="D94" s="13" t="s">
        <v>37</v>
      </c>
      <c r="E94" s="13">
        <v>360</v>
      </c>
      <c r="F94" s="13">
        <f t="shared" si="4"/>
        <v>1296</v>
      </c>
      <c r="G94" s="127"/>
      <c r="H94" s="128"/>
      <c r="I94" s="32" t="s">
        <v>119</v>
      </c>
    </row>
    <row r="95" spans="1:9" s="163" customFormat="1" ht="27.75" customHeight="1">
      <c r="A95" s="12">
        <v>11</v>
      </c>
      <c r="B95" s="11" t="s">
        <v>120</v>
      </c>
      <c r="C95" s="13">
        <v>3</v>
      </c>
      <c r="D95" s="22" t="s">
        <v>121</v>
      </c>
      <c r="E95" s="22">
        <v>1100</v>
      </c>
      <c r="F95" s="13">
        <f t="shared" si="4"/>
        <v>3300</v>
      </c>
      <c r="G95" s="127"/>
      <c r="H95" s="128"/>
      <c r="I95" s="9" t="s">
        <v>166</v>
      </c>
    </row>
    <row r="96" spans="1:9" s="163" customFormat="1" ht="21" customHeight="1">
      <c r="A96" s="12">
        <v>12</v>
      </c>
      <c r="B96" s="34" t="s">
        <v>122</v>
      </c>
      <c r="C96" s="12">
        <v>1</v>
      </c>
      <c r="D96" s="22" t="s">
        <v>121</v>
      </c>
      <c r="E96" s="13">
        <v>700</v>
      </c>
      <c r="F96" s="13">
        <f t="shared" si="4"/>
        <v>700</v>
      </c>
      <c r="G96" s="127"/>
      <c r="H96" s="128"/>
      <c r="I96" s="32" t="s">
        <v>123</v>
      </c>
    </row>
    <row r="97" spans="1:9" s="163" customFormat="1" ht="24">
      <c r="A97" s="12">
        <v>14</v>
      </c>
      <c r="B97" s="34" t="s">
        <v>124</v>
      </c>
      <c r="C97" s="12">
        <f>2*2</f>
        <v>4</v>
      </c>
      <c r="D97" s="13" t="s">
        <v>16</v>
      </c>
      <c r="E97" s="13">
        <v>180</v>
      </c>
      <c r="F97" s="13">
        <f t="shared" si="4"/>
        <v>720</v>
      </c>
      <c r="G97" s="35"/>
      <c r="H97" s="36"/>
      <c r="I97" s="32" t="s">
        <v>125</v>
      </c>
    </row>
    <row r="98" spans="1:9" s="163" customFormat="1" ht="31.5" customHeight="1">
      <c r="A98" s="12">
        <v>15</v>
      </c>
      <c r="B98" s="34" t="s">
        <v>143</v>
      </c>
      <c r="C98" s="12">
        <f>1.4*2</f>
        <v>2.8</v>
      </c>
      <c r="D98" s="13" t="s">
        <v>16</v>
      </c>
      <c r="E98" s="13">
        <v>180</v>
      </c>
      <c r="F98" s="13">
        <f>C98*E98</f>
        <v>503.99999999999994</v>
      </c>
      <c r="G98" s="35"/>
      <c r="H98" s="36"/>
      <c r="I98" s="32" t="s">
        <v>125</v>
      </c>
    </row>
    <row r="99" spans="1:9" s="163" customFormat="1" ht="31.5" customHeight="1">
      <c r="A99" s="12">
        <v>16</v>
      </c>
      <c r="B99" s="34" t="s">
        <v>147</v>
      </c>
      <c r="C99" s="12">
        <v>4</v>
      </c>
      <c r="D99" s="13" t="s">
        <v>16</v>
      </c>
      <c r="E99" s="13">
        <v>180</v>
      </c>
      <c r="F99" s="13">
        <f>C99*E99</f>
        <v>720</v>
      </c>
      <c r="G99" s="35"/>
      <c r="H99" s="36"/>
      <c r="I99" s="32" t="s">
        <v>125</v>
      </c>
    </row>
    <row r="100" spans="1:9" s="163" customFormat="1" ht="22.5" customHeight="1">
      <c r="A100" s="12">
        <v>17</v>
      </c>
      <c r="B100" s="34" t="s">
        <v>126</v>
      </c>
      <c r="C100" s="12">
        <v>1</v>
      </c>
      <c r="D100" s="13" t="s">
        <v>127</v>
      </c>
      <c r="E100" s="13">
        <v>500</v>
      </c>
      <c r="F100" s="13">
        <f t="shared" si="4"/>
        <v>500</v>
      </c>
      <c r="G100" s="35"/>
      <c r="H100" s="36"/>
      <c r="I100" s="9" t="s">
        <v>128</v>
      </c>
    </row>
    <row r="101" spans="1:9" s="163" customFormat="1" ht="23.25" customHeight="1">
      <c r="A101" s="12">
        <v>18</v>
      </c>
      <c r="B101" s="28" t="s">
        <v>144</v>
      </c>
      <c r="C101" s="12">
        <v>1</v>
      </c>
      <c r="D101" s="13" t="s">
        <v>127</v>
      </c>
      <c r="E101" s="13">
        <v>600</v>
      </c>
      <c r="F101" s="13">
        <f t="shared" si="4"/>
        <v>600</v>
      </c>
      <c r="G101" s="35"/>
      <c r="H101" s="36"/>
      <c r="I101" s="9" t="s">
        <v>129</v>
      </c>
    </row>
    <row r="102" spans="1:9" s="163" customFormat="1" ht="23.25" customHeight="1">
      <c r="A102" s="12">
        <v>19</v>
      </c>
      <c r="B102" s="9" t="s">
        <v>162</v>
      </c>
      <c r="C102" s="12">
        <v>1</v>
      </c>
      <c r="D102" s="13" t="s">
        <v>127</v>
      </c>
      <c r="E102" s="13">
        <v>1400</v>
      </c>
      <c r="F102" s="13">
        <f t="shared" si="4"/>
        <v>1400</v>
      </c>
      <c r="G102" s="35"/>
      <c r="H102" s="36"/>
      <c r="I102" s="9" t="s">
        <v>129</v>
      </c>
    </row>
    <row r="103" spans="1:9" s="163" customFormat="1" ht="25.5" customHeight="1">
      <c r="A103" s="12">
        <v>20</v>
      </c>
      <c r="B103" s="9" t="s">
        <v>163</v>
      </c>
      <c r="C103" s="12">
        <v>3</v>
      </c>
      <c r="D103" s="13" t="s">
        <v>127</v>
      </c>
      <c r="E103" s="13">
        <v>200</v>
      </c>
      <c r="F103" s="13">
        <f t="shared" si="4"/>
        <v>600</v>
      </c>
      <c r="G103" s="35"/>
      <c r="H103" s="36"/>
      <c r="I103" s="9" t="s">
        <v>164</v>
      </c>
    </row>
    <row r="104" spans="1:9" s="163" customFormat="1" ht="24">
      <c r="A104" s="12">
        <v>21</v>
      </c>
      <c r="B104" s="9" t="s">
        <v>130</v>
      </c>
      <c r="C104" s="12">
        <v>1</v>
      </c>
      <c r="D104" s="13" t="s">
        <v>24</v>
      </c>
      <c r="E104" s="13">
        <v>280</v>
      </c>
      <c r="F104" s="13">
        <f t="shared" si="4"/>
        <v>280</v>
      </c>
      <c r="G104" s="35"/>
      <c r="H104" s="36"/>
      <c r="I104" s="11" t="s">
        <v>131</v>
      </c>
    </row>
    <row r="105" spans="1:9" s="163" customFormat="1" ht="23.25" customHeight="1">
      <c r="A105" s="12">
        <v>22</v>
      </c>
      <c r="B105" s="34" t="s">
        <v>132</v>
      </c>
      <c r="C105" s="12">
        <v>1</v>
      </c>
      <c r="D105" s="13" t="s">
        <v>127</v>
      </c>
      <c r="E105" s="13">
        <v>700</v>
      </c>
      <c r="F105" s="13">
        <f t="shared" si="4"/>
        <v>700</v>
      </c>
      <c r="G105" s="35"/>
      <c r="H105" s="36"/>
      <c r="I105" s="11" t="s">
        <v>133</v>
      </c>
    </row>
    <row r="106" spans="1:9" s="163" customFormat="1" ht="25.5" customHeight="1">
      <c r="A106" s="12">
        <v>23</v>
      </c>
      <c r="B106" s="34" t="s">
        <v>134</v>
      </c>
      <c r="C106" s="12">
        <v>1</v>
      </c>
      <c r="D106" s="13" t="s">
        <v>127</v>
      </c>
      <c r="E106" s="13">
        <v>600</v>
      </c>
      <c r="F106" s="13">
        <f t="shared" si="4"/>
        <v>600</v>
      </c>
      <c r="G106" s="35"/>
      <c r="H106" s="36"/>
      <c r="I106" s="9" t="s">
        <v>153</v>
      </c>
    </row>
    <row r="107" spans="1:9" s="163" customFormat="1" ht="39.75" customHeight="1">
      <c r="A107" s="23"/>
      <c r="B107" s="24" t="s">
        <v>135</v>
      </c>
      <c r="C107" s="23"/>
      <c r="D107" s="122"/>
      <c r="E107" s="122"/>
      <c r="F107" s="106">
        <f>SUM(F87:F106)</f>
        <v>24020</v>
      </c>
      <c r="G107" s="37"/>
      <c r="H107" s="38"/>
      <c r="I107" s="24" t="s">
        <v>136</v>
      </c>
    </row>
    <row r="114" ht="37.5" customHeight="1">
      <c r="B114" s="2" t="s">
        <v>165</v>
      </c>
    </row>
    <row r="115" spans="1:15" s="98" customFormat="1" ht="48.75" customHeight="1">
      <c r="A115" s="43">
        <v>6</v>
      </c>
      <c r="B115" s="44" t="s">
        <v>22</v>
      </c>
      <c r="C115" s="43">
        <v>9</v>
      </c>
      <c r="D115" s="43" t="s">
        <v>16</v>
      </c>
      <c r="E115" s="48">
        <v>80</v>
      </c>
      <c r="F115" s="43">
        <f>C115*E115</f>
        <v>720</v>
      </c>
      <c r="G115" s="48">
        <v>90</v>
      </c>
      <c r="H115" s="43">
        <f>C115*G115</f>
        <v>810</v>
      </c>
      <c r="I115" s="49" t="s">
        <v>138</v>
      </c>
      <c r="J115" s="5"/>
      <c r="K115" s="5"/>
      <c r="L115" s="5"/>
      <c r="M115" s="5"/>
      <c r="N115" s="5"/>
      <c r="O115" s="5"/>
    </row>
    <row r="116" spans="1:15" s="98" customFormat="1" ht="28.5" customHeight="1">
      <c r="A116" s="43">
        <v>7</v>
      </c>
      <c r="B116" s="44" t="s">
        <v>23</v>
      </c>
      <c r="C116" s="43">
        <v>1</v>
      </c>
      <c r="D116" s="43" t="s">
        <v>24</v>
      </c>
      <c r="E116" s="48">
        <v>120</v>
      </c>
      <c r="F116" s="43">
        <f>C116*E116</f>
        <v>120</v>
      </c>
      <c r="G116" s="48">
        <v>80</v>
      </c>
      <c r="H116" s="43">
        <f>C116*G116</f>
        <v>80</v>
      </c>
      <c r="I116" s="46" t="s">
        <v>25</v>
      </c>
      <c r="J116" s="5"/>
      <c r="K116" s="5"/>
      <c r="L116" s="5"/>
      <c r="M116" s="5"/>
      <c r="N116" s="5"/>
      <c r="O116" s="5"/>
    </row>
    <row r="117" spans="1:15" s="97" customFormat="1" ht="24.75" customHeight="1">
      <c r="A117" s="43">
        <v>8</v>
      </c>
      <c r="B117" s="44" t="s">
        <v>26</v>
      </c>
      <c r="C117" s="43">
        <v>1</v>
      </c>
      <c r="D117" s="43" t="s">
        <v>24</v>
      </c>
      <c r="E117" s="48">
        <v>120</v>
      </c>
      <c r="F117" s="43">
        <f>C117*E117</f>
        <v>120</v>
      </c>
      <c r="G117" s="48">
        <v>200</v>
      </c>
      <c r="H117" s="43">
        <f>C117*G117</f>
        <v>200</v>
      </c>
      <c r="I117" s="46" t="s">
        <v>27</v>
      </c>
      <c r="J117" s="5"/>
      <c r="K117" s="5"/>
      <c r="L117" s="5"/>
      <c r="M117" s="5"/>
      <c r="N117" s="5"/>
      <c r="O117" s="5"/>
    </row>
    <row r="118" spans="1:30" s="102" customFormat="1" ht="31.5" customHeight="1">
      <c r="A118" s="43">
        <v>15</v>
      </c>
      <c r="B118" s="11" t="s">
        <v>141</v>
      </c>
      <c r="C118" s="13">
        <v>3</v>
      </c>
      <c r="D118" s="43" t="s">
        <v>16</v>
      </c>
      <c r="E118" s="104">
        <v>65</v>
      </c>
      <c r="F118" s="103">
        <f>E118*C118</f>
        <v>195</v>
      </c>
      <c r="G118" s="104">
        <v>45</v>
      </c>
      <c r="H118" s="103">
        <f>G118*C118</f>
        <v>135</v>
      </c>
      <c r="I118" s="9" t="s">
        <v>142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15" s="42" customFormat="1" ht="25.5" customHeight="1">
      <c r="A119" s="43">
        <v>11</v>
      </c>
      <c r="B119" s="44" t="s">
        <v>29</v>
      </c>
      <c r="C119" s="43">
        <v>2</v>
      </c>
      <c r="D119" s="43" t="s">
        <v>16</v>
      </c>
      <c r="E119" s="48">
        <v>140</v>
      </c>
      <c r="F119" s="43">
        <f>C119*E119</f>
        <v>280</v>
      </c>
      <c r="G119" s="48">
        <v>80</v>
      </c>
      <c r="H119" s="43">
        <f>C119*G119</f>
        <v>160</v>
      </c>
      <c r="I119" s="49" t="s">
        <v>137</v>
      </c>
      <c r="J119" s="5"/>
      <c r="K119" s="5"/>
      <c r="L119" s="5"/>
      <c r="M119" s="5"/>
      <c r="N119" s="5"/>
      <c r="O119" s="5"/>
    </row>
    <row r="120" spans="1:17" s="53" customFormat="1" ht="25.5" customHeight="1">
      <c r="A120" s="43">
        <v>6</v>
      </c>
      <c r="B120" s="44" t="s">
        <v>36</v>
      </c>
      <c r="C120" s="43">
        <v>17</v>
      </c>
      <c r="D120" s="43" t="s">
        <v>37</v>
      </c>
      <c r="E120" s="48">
        <v>8</v>
      </c>
      <c r="F120" s="45">
        <f>C120*E120</f>
        <v>136</v>
      </c>
      <c r="G120" s="48">
        <v>6</v>
      </c>
      <c r="H120" s="45">
        <f>C120*G120</f>
        <v>102</v>
      </c>
      <c r="I120" s="49" t="s">
        <v>38</v>
      </c>
      <c r="J120" s="5"/>
      <c r="K120" s="5"/>
      <c r="L120" s="5"/>
      <c r="M120" s="5"/>
      <c r="N120" s="5"/>
      <c r="O120" s="5"/>
      <c r="P120" s="5"/>
      <c r="Q120" s="5"/>
    </row>
    <row r="121" spans="1:17" s="95" customFormat="1" ht="22.5" customHeight="1">
      <c r="A121" s="43">
        <v>6</v>
      </c>
      <c r="B121" s="44" t="s">
        <v>36</v>
      </c>
      <c r="C121" s="43">
        <v>13</v>
      </c>
      <c r="D121" s="43" t="s">
        <v>37</v>
      </c>
      <c r="E121" s="48">
        <v>8</v>
      </c>
      <c r="F121" s="43">
        <f>C121*E121</f>
        <v>104</v>
      </c>
      <c r="G121" s="48">
        <v>6</v>
      </c>
      <c r="H121" s="43">
        <f>C121*G121</f>
        <v>78</v>
      </c>
      <c r="I121" s="96" t="s">
        <v>40</v>
      </c>
      <c r="J121" s="5"/>
      <c r="K121" s="5"/>
      <c r="L121" s="5"/>
      <c r="M121" s="5"/>
      <c r="N121" s="5"/>
      <c r="O121" s="5"/>
      <c r="P121" s="5"/>
      <c r="Q121" s="5"/>
    </row>
    <row r="122" spans="1:15" s="42" customFormat="1" ht="25.5" customHeight="1">
      <c r="A122" s="43">
        <v>5</v>
      </c>
      <c r="B122" s="44" t="s">
        <v>28</v>
      </c>
      <c r="C122" s="43">
        <v>2.8</v>
      </c>
      <c r="D122" s="43" t="s">
        <v>16</v>
      </c>
      <c r="E122" s="43"/>
      <c r="F122" s="45"/>
      <c r="G122" s="43">
        <v>40</v>
      </c>
      <c r="H122" s="45">
        <f>C122*G122</f>
        <v>112</v>
      </c>
      <c r="I122" s="46" t="s">
        <v>154</v>
      </c>
      <c r="J122" s="5"/>
      <c r="K122" s="5"/>
      <c r="L122" s="5"/>
      <c r="M122" s="5"/>
      <c r="N122" s="5"/>
      <c r="O122" s="5"/>
    </row>
  </sheetData>
  <mergeCells count="56">
    <mergeCell ref="I5:I6"/>
    <mergeCell ref="J59:IV107"/>
    <mergeCell ref="J12:O12"/>
    <mergeCell ref="J5:O11"/>
    <mergeCell ref="J17:Q43"/>
    <mergeCell ref="B79:I79"/>
    <mergeCell ref="B80:I80"/>
    <mergeCell ref="B81:C81"/>
    <mergeCell ref="B83:D83"/>
    <mergeCell ref="H83:I83"/>
    <mergeCell ref="G95:H95"/>
    <mergeCell ref="G96:H96"/>
    <mergeCell ref="D107:E107"/>
    <mergeCell ref="A5:A6"/>
    <mergeCell ref="B5:B6"/>
    <mergeCell ref="C5:C6"/>
    <mergeCell ref="D5:D6"/>
    <mergeCell ref="G91:H91"/>
    <mergeCell ref="G92:H92"/>
    <mergeCell ref="G93:H93"/>
    <mergeCell ref="G94:H94"/>
    <mergeCell ref="G89:H89"/>
    <mergeCell ref="G90:H90"/>
    <mergeCell ref="A85:F85"/>
    <mergeCell ref="G86:H86"/>
    <mergeCell ref="G87:H87"/>
    <mergeCell ref="G88:H88"/>
    <mergeCell ref="B75:I75"/>
    <mergeCell ref="B76:I76"/>
    <mergeCell ref="B77:I77"/>
    <mergeCell ref="B78:I78"/>
    <mergeCell ref="B71:I71"/>
    <mergeCell ref="B72:I72"/>
    <mergeCell ref="B73:I73"/>
    <mergeCell ref="B74:I74"/>
    <mergeCell ref="F62:H62"/>
    <mergeCell ref="C63:E63"/>
    <mergeCell ref="F63:H63"/>
    <mergeCell ref="C69:E69"/>
    <mergeCell ref="F69:H69"/>
    <mergeCell ref="A46:B46"/>
    <mergeCell ref="A53:B53"/>
    <mergeCell ref="C61:E61"/>
    <mergeCell ref="C62:E62"/>
    <mergeCell ref="A23:B23"/>
    <mergeCell ref="A30:B30"/>
    <mergeCell ref="A41:B41"/>
    <mergeCell ref="J44:Q44"/>
    <mergeCell ref="E5:F5"/>
    <mergeCell ref="G5:H5"/>
    <mergeCell ref="A7:B7"/>
    <mergeCell ref="A16:B16"/>
    <mergeCell ref="A1:E1"/>
    <mergeCell ref="A2:I2"/>
    <mergeCell ref="A3:I3"/>
    <mergeCell ref="A4:I4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2011-10-11T04:20:10Z</cp:lastPrinted>
  <dcterms:created xsi:type="dcterms:W3CDTF">2006-09-24T05:52:42Z</dcterms:created>
  <dcterms:modified xsi:type="dcterms:W3CDTF">2011-11-08T12:15:59Z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