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方案" sheetId="1" r:id="rId1"/>
  </sheets>
  <definedNames>
    <definedName name="_xlnm.Print_Area" localSheetId="0">'方案'!$A$1:$I$46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<sst xmlns="http://schemas.openxmlformats.org/spreadsheetml/2006/main" count="114" uniqueCount="78">
  <si>
    <t>北京齐家盛装饰装潢有限公司工程报价单</t>
  </si>
  <si>
    <t>京城唯一透明化报价，核算成本才是硬道理</t>
  </si>
  <si>
    <t>业主：       电话：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</si>
  <si>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</si>
  <si>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</si>
  <si>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</si>
  <si>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</si>
  <si>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</si>
  <si>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</si>
  <si>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</si>
  <si>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</si>
  <si>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</si>
  <si>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高柜</t>
  </si>
  <si>
    <t>m</t>
  </si>
  <si>
    <t>高密度板烤漆，10mm玻璃。</t>
  </si>
  <si>
    <t>台式电脑柜（上）</t>
  </si>
  <si>
    <t>台式电脑柜（下）</t>
  </si>
  <si>
    <t>主板展柜（2个）</t>
  </si>
  <si>
    <t>笔记本展柜</t>
  </si>
  <si>
    <t>个</t>
  </si>
  <si>
    <t>装机台</t>
  </si>
  <si>
    <t>方桌</t>
  </si>
  <si>
    <t>高密度板烤漆。</t>
  </si>
  <si>
    <t>收银台</t>
  </si>
  <si>
    <t>椅子</t>
  </si>
  <si>
    <t>成品椅子。</t>
  </si>
  <si>
    <t>沙发</t>
  </si>
  <si>
    <t>成品沙发。</t>
  </si>
  <si>
    <t>地面铺地砖</t>
  </si>
  <si>
    <t>㎡</t>
  </si>
  <si>
    <t>水泥砂浆，地面铺砖。</t>
  </si>
  <si>
    <t>石膏板吊顶</t>
  </si>
  <si>
    <t>龙牌石膏板吊顶。</t>
  </si>
  <si>
    <t>形象墙隔墙</t>
  </si>
  <si>
    <t>轻钢龙骨，龙牌石膏板隔墙。</t>
  </si>
  <si>
    <t>墙面刷漆</t>
  </si>
  <si>
    <t>批刮多乐士腻子二至三遍，打磨平整。刷底漆一遍，多乐士家丽安净味面漆二遍。(不含特殊处理)</t>
  </si>
  <si>
    <t>顶面刷漆</t>
  </si>
  <si>
    <t>电路局部改造</t>
  </si>
  <si>
    <t>项</t>
  </si>
  <si>
    <t>电路改造使用赣昌牌多芯铜线，插座线路2.5mm2，照明进线2.5mm2、出线1.5mm2，空调线路4mm2，秋叶原电视线、电话线、网络线、中正或伟星PVC绝缘管、标准底盒。不含音响线。</t>
  </si>
  <si>
    <t>拆除原有隔墙</t>
  </si>
  <si>
    <t>仅人工费。</t>
  </si>
  <si>
    <t>原有木地板拆除</t>
  </si>
  <si>
    <t>成本核算</t>
  </si>
  <si>
    <t>材料</t>
  </si>
  <si>
    <t>十一</t>
  </si>
  <si>
    <t>管理费</t>
  </si>
  <si>
    <t>总价*8%</t>
  </si>
  <si>
    <t>十二</t>
  </si>
  <si>
    <t>利润</t>
  </si>
  <si>
    <t>总价*17%</t>
  </si>
  <si>
    <t>十三</t>
  </si>
  <si>
    <t>综合项目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</si>
  <si>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</si>
  <si>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</si>
  <si>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</si>
  <si>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</si>
  <si>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十五、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</si>
  <si>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</si>
  <si>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</si>
  <si>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</si>
  <si>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</si>
  <si>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</si>
  <si>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</si>
  <si>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</si>
  <si>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</si>
  <si>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</si>
  <si>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</si>
  <si>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</si>
  <si>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</si>
  <si>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</si>
  <si>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本报价所有木质工程都不含墙纸，玻璃，外墙窗户</t>
  </si>
  <si>
    <t xml:space="preserve">               甲方：</t>
  </si>
  <si>
    <t xml:space="preserve">             乙方：</t>
  </si>
  <si>
    <t xml:space="preserve">          2010年   月   日</t>
  </si>
  <si>
    <t xml:space="preserve">        2010年   月   日</t>
  </si>
  <si>
    <t>工程地址：电脑专卖店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</si>
</sst>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1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63"/>
      <name val="宋体"/>
      <family val="0"/>
    </font>
    <font>
      <b/>
      <sz val="18"/>
      <color indexed="63"/>
      <name val="宋体"/>
      <family val="0"/>
    </font>
    <font>
      <b/>
      <sz val="14"/>
      <color indexed="6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86" fontId="9" fillId="4" borderId="1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9" fillId="4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186" fontId="8" fillId="3" borderId="1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87" fontId="8" fillId="4" borderId="3" xfId="0" applyNumberFormat="1" applyFont="1" applyFill="1" applyBorder="1" applyAlignment="1">
      <alignment horizontal="center" vertical="center"/>
    </xf>
    <xf numFmtId="9" fontId="9" fillId="4" borderId="3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187" fontId="9" fillId="4" borderId="4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9" fontId="9" fillId="4" borderId="2" xfId="0" applyNumberFormat="1" applyFont="1" applyFill="1" applyBorder="1" applyAlignment="1">
      <alignment horizontal="center" vertical="center"/>
    </xf>
    <xf numFmtId="9" fontId="9" fillId="4" borderId="3" xfId="0" applyNumberFormat="1" applyFont="1" applyFill="1" applyBorder="1" applyAlignment="1">
      <alignment horizontal="center" vertical="center"/>
    </xf>
    <xf numFmtId="9" fontId="9" fillId="4" borderId="4" xfId="0" applyNumberFormat="1" applyFont="1" applyFill="1" applyBorder="1" applyAlignment="1">
      <alignment horizontal="center" vertical="center"/>
    </xf>
    <xf numFmtId="187" fontId="8" fillId="4" borderId="2" xfId="0" applyNumberFormat="1" applyFont="1" applyFill="1" applyBorder="1" applyAlignment="1">
      <alignment horizontal="center" vertic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9" fontId="13" fillId="3" borderId="2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9" fontId="13" fillId="3" borderId="4" xfId="0" applyNumberFormat="1" applyFont="1" applyFill="1" applyBorder="1" applyAlignment="1">
      <alignment horizontal="center" vertical="center"/>
    </xf>
    <xf numFmtId="186" fontId="8" fillId="3" borderId="2" xfId="0" applyNumberFormat="1" applyFont="1" applyFill="1" applyBorder="1" applyAlignment="1">
      <alignment horizontal="center" vertical="center"/>
    </xf>
    <xf numFmtId="186" fontId="8" fillId="3" borderId="3" xfId="0" applyNumberFormat="1" applyFont="1" applyFill="1" applyBorder="1" applyAlignment="1">
      <alignment horizontal="center" vertical="center"/>
    </xf>
    <xf numFmtId="186" fontId="8" fillId="3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3">
      <selection activeCell="A3" sqref="A3:I3"/>
    </sheetView>
  </sheetViews>
  <sheetFormatPr defaultColWidth="9.00390625" defaultRowHeight="14.25"/>
  <cols>
    <col min="1" max="1" width="4.75390625" style="1" customWidth="1"/>
    <col min="2" max="2" width="12.00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6384" width="9.00390625" style="5" bestFit="1" customWidth="1"/>
  </cols>
  <sheetData>
    <row r="1" spans="1:9" ht="34.5" customHeight="1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34.5" customHeight="1">
      <c r="A2" s="78" t="s">
        <v>1</v>
      </c>
      <c r="B2" s="79"/>
      <c r="C2" s="80"/>
      <c r="D2" s="80"/>
      <c r="E2" s="80"/>
      <c r="F2" s="80"/>
      <c r="G2" s="80"/>
      <c r="H2" s="80"/>
      <c r="I2" s="80"/>
    </row>
    <row r="3" spans="1:9" s="6" customFormat="1" ht="22.5" customHeight="1">
      <c r="A3" s="81" t="s">
        <v>77</v>
      </c>
      <c r="B3" s="82"/>
      <c r="C3" s="82"/>
      <c r="D3" s="82"/>
      <c r="E3" s="82"/>
      <c r="F3" s="82"/>
      <c r="G3" s="82"/>
      <c r="H3" s="82"/>
      <c r="I3" s="83"/>
    </row>
    <row r="4" spans="1:9" s="6" customFormat="1" ht="22.5" customHeight="1">
      <c r="A4" s="84" t="s">
        <v>2</v>
      </c>
      <c r="B4" s="84"/>
      <c r="C4" s="84"/>
      <c r="D4" s="84"/>
      <c r="E4" s="84"/>
      <c r="F4" s="84"/>
      <c r="G4" s="84"/>
      <c r="H4" s="84"/>
      <c r="I4" s="84"/>
    </row>
    <row r="5" spans="1:9" s="7" customFormat="1" ht="19.5" customHeight="1">
      <c r="A5" s="107" t="s">
        <v>3</v>
      </c>
      <c r="B5" s="109" t="s">
        <v>4</v>
      </c>
      <c r="C5" s="109" t="s">
        <v>5</v>
      </c>
      <c r="D5" s="109" t="s">
        <v>6</v>
      </c>
      <c r="E5" s="85" t="s">
        <v>7</v>
      </c>
      <c r="F5" s="86"/>
      <c r="G5" s="85" t="s">
        <v>8</v>
      </c>
      <c r="H5" s="86"/>
      <c r="I5" s="109" t="s">
        <v>9</v>
      </c>
    </row>
    <row r="6" spans="1:9" ht="18.75" customHeight="1">
      <c r="A6" s="108"/>
      <c r="B6" s="110"/>
      <c r="C6" s="110"/>
      <c r="D6" s="110"/>
      <c r="E6" s="13" t="s">
        <v>10</v>
      </c>
      <c r="F6" s="13" t="s">
        <v>11</v>
      </c>
      <c r="G6" s="13" t="s">
        <v>10</v>
      </c>
      <c r="H6" s="13" t="s">
        <v>11</v>
      </c>
      <c r="I6" s="110"/>
    </row>
    <row r="7" spans="1:9" ht="22.5" customHeight="1">
      <c r="A7" s="58"/>
      <c r="B7" s="59"/>
      <c r="C7" s="60"/>
      <c r="D7" s="60"/>
      <c r="E7" s="61"/>
      <c r="F7" s="61"/>
      <c r="G7" s="62"/>
      <c r="H7" s="61"/>
      <c r="I7" s="63"/>
    </row>
    <row r="8" spans="1:9" s="8" customFormat="1" ht="26.25" customHeight="1">
      <c r="A8" s="38">
        <v>1</v>
      </c>
      <c r="B8" s="52" t="s">
        <v>12</v>
      </c>
      <c r="C8" s="40">
        <v>3.55</v>
      </c>
      <c r="D8" s="40" t="s">
        <v>13</v>
      </c>
      <c r="E8" s="40">
        <v>350</v>
      </c>
      <c r="F8" s="17">
        <f aca="true" t="shared" si="0" ref="F8:F16">E8*C8</f>
        <v>1242.5</v>
      </c>
      <c r="G8" s="40">
        <v>450</v>
      </c>
      <c r="H8" s="17">
        <f aca="true" t="shared" si="1" ref="H8:H16">G8*C8</f>
        <v>1597.5</v>
      </c>
      <c r="I8" s="37" t="s">
        <v>14</v>
      </c>
    </row>
    <row r="9" spans="1:9" s="8" customFormat="1" ht="26.25" customHeight="1">
      <c r="A9" s="38">
        <v>2</v>
      </c>
      <c r="B9" s="52" t="s">
        <v>15</v>
      </c>
      <c r="C9" s="40">
        <v>6.5</v>
      </c>
      <c r="D9" s="40" t="s">
        <v>13</v>
      </c>
      <c r="E9" s="40">
        <v>150</v>
      </c>
      <c r="F9" s="17">
        <f t="shared" si="0"/>
        <v>975</v>
      </c>
      <c r="G9" s="40">
        <v>150</v>
      </c>
      <c r="H9" s="17">
        <f t="shared" si="1"/>
        <v>975</v>
      </c>
      <c r="I9" s="37" t="s">
        <v>14</v>
      </c>
    </row>
    <row r="10" spans="1:9" s="8" customFormat="1" ht="26.25" customHeight="1">
      <c r="A10" s="38">
        <v>3</v>
      </c>
      <c r="B10" s="52" t="s">
        <v>16</v>
      </c>
      <c r="C10" s="40">
        <v>6.5</v>
      </c>
      <c r="D10" s="40" t="s">
        <v>13</v>
      </c>
      <c r="E10" s="40">
        <v>250</v>
      </c>
      <c r="F10" s="17">
        <f t="shared" si="0"/>
        <v>1625</v>
      </c>
      <c r="G10" s="40">
        <v>250</v>
      </c>
      <c r="H10" s="17">
        <f t="shared" si="1"/>
        <v>1625</v>
      </c>
      <c r="I10" s="37" t="s">
        <v>14</v>
      </c>
    </row>
    <row r="11" spans="1:9" s="8" customFormat="1" ht="26.25" customHeight="1">
      <c r="A11" s="38">
        <v>4</v>
      </c>
      <c r="B11" s="52" t="s">
        <v>17</v>
      </c>
      <c r="C11" s="40">
        <v>2.4</v>
      </c>
      <c r="D11" s="40" t="s">
        <v>13</v>
      </c>
      <c r="E11" s="40">
        <v>250</v>
      </c>
      <c r="F11" s="17">
        <f t="shared" si="0"/>
        <v>600</v>
      </c>
      <c r="G11" s="40">
        <v>250</v>
      </c>
      <c r="H11" s="17">
        <f t="shared" si="1"/>
        <v>600</v>
      </c>
      <c r="I11" s="37" t="s">
        <v>14</v>
      </c>
    </row>
    <row r="12" spans="1:9" s="9" customFormat="1" ht="26.25" customHeight="1">
      <c r="A12" s="38">
        <v>5</v>
      </c>
      <c r="B12" s="15" t="s">
        <v>18</v>
      </c>
      <c r="C12" s="16">
        <v>3</v>
      </c>
      <c r="D12" s="16" t="s">
        <v>19</v>
      </c>
      <c r="E12" s="16">
        <v>400</v>
      </c>
      <c r="F12" s="17">
        <f t="shared" si="0"/>
        <v>1200</v>
      </c>
      <c r="G12" s="16">
        <v>500</v>
      </c>
      <c r="H12" s="17">
        <f t="shared" si="1"/>
        <v>1500</v>
      </c>
      <c r="I12" s="37" t="s">
        <v>14</v>
      </c>
    </row>
    <row r="13" spans="1:9" s="8" customFormat="1" ht="24.75" customHeight="1">
      <c r="A13" s="38">
        <v>6</v>
      </c>
      <c r="B13" s="15" t="s">
        <v>20</v>
      </c>
      <c r="C13" s="16">
        <v>1</v>
      </c>
      <c r="D13" s="16" t="s">
        <v>19</v>
      </c>
      <c r="E13" s="16">
        <v>260</v>
      </c>
      <c r="F13" s="17">
        <f t="shared" si="0"/>
        <v>260</v>
      </c>
      <c r="G13" s="16">
        <v>320</v>
      </c>
      <c r="H13" s="17">
        <f t="shared" si="1"/>
        <v>320</v>
      </c>
      <c r="I13" s="37" t="s">
        <v>14</v>
      </c>
    </row>
    <row r="14" spans="1:9" s="8" customFormat="1" ht="24.75" customHeight="1">
      <c r="A14" s="38">
        <v>7</v>
      </c>
      <c r="B14" s="15" t="s">
        <v>21</v>
      </c>
      <c r="C14" s="16">
        <v>4</v>
      </c>
      <c r="D14" s="16" t="s">
        <v>19</v>
      </c>
      <c r="E14" s="16">
        <v>150</v>
      </c>
      <c r="F14" s="17">
        <f t="shared" si="0"/>
        <v>600</v>
      </c>
      <c r="G14" s="16">
        <v>150</v>
      </c>
      <c r="H14" s="17">
        <f t="shared" si="1"/>
        <v>600</v>
      </c>
      <c r="I14" s="37" t="s">
        <v>22</v>
      </c>
    </row>
    <row r="15" spans="1:9" ht="39.75" customHeight="1">
      <c r="A15" s="38">
        <v>8</v>
      </c>
      <c r="B15" s="15" t="s">
        <v>23</v>
      </c>
      <c r="C15" s="14">
        <v>2</v>
      </c>
      <c r="D15" s="16" t="s">
        <v>13</v>
      </c>
      <c r="E15" s="16">
        <v>500</v>
      </c>
      <c r="F15" s="17">
        <f t="shared" si="0"/>
        <v>1000</v>
      </c>
      <c r="G15" s="16">
        <v>350</v>
      </c>
      <c r="H15" s="17">
        <f t="shared" si="1"/>
        <v>700</v>
      </c>
      <c r="I15" s="37" t="s">
        <v>22</v>
      </c>
    </row>
    <row r="16" spans="1:9" ht="39.75" customHeight="1">
      <c r="A16" s="38">
        <v>9</v>
      </c>
      <c r="B16" s="15" t="s">
        <v>24</v>
      </c>
      <c r="C16" s="14">
        <v>10</v>
      </c>
      <c r="D16" s="16" t="s">
        <v>19</v>
      </c>
      <c r="E16" s="16">
        <v>80</v>
      </c>
      <c r="F16" s="17">
        <f t="shared" si="0"/>
        <v>800</v>
      </c>
      <c r="G16" s="16">
        <v>0</v>
      </c>
      <c r="H16" s="17">
        <f t="shared" si="1"/>
        <v>0</v>
      </c>
      <c r="I16" s="18" t="s">
        <v>25</v>
      </c>
    </row>
    <row r="17" spans="1:9" s="45" customFormat="1" ht="39.75" customHeight="1">
      <c r="A17" s="38">
        <v>10</v>
      </c>
      <c r="B17" s="42" t="s">
        <v>26</v>
      </c>
      <c r="C17" s="70">
        <v>4</v>
      </c>
      <c r="D17" s="70" t="s">
        <v>19</v>
      </c>
      <c r="E17" s="70">
        <v>500</v>
      </c>
      <c r="F17" s="71">
        <f aca="true" t="shared" si="2" ref="F17:F23">E17*C17</f>
        <v>2000</v>
      </c>
      <c r="G17" s="70">
        <v>0</v>
      </c>
      <c r="H17" s="71">
        <f aca="true" t="shared" si="3" ref="H17:H23">G17*C17</f>
        <v>0</v>
      </c>
      <c r="I17" s="72" t="s">
        <v>27</v>
      </c>
    </row>
    <row r="18" spans="1:9" ht="33.75" customHeight="1">
      <c r="A18" s="38">
        <v>11</v>
      </c>
      <c r="B18" s="73" t="s">
        <v>28</v>
      </c>
      <c r="C18" s="22">
        <v>60</v>
      </c>
      <c r="D18" s="16" t="s">
        <v>29</v>
      </c>
      <c r="E18" s="69">
        <v>10</v>
      </c>
      <c r="F18" s="17">
        <f t="shared" si="2"/>
        <v>600</v>
      </c>
      <c r="G18" s="16">
        <v>25</v>
      </c>
      <c r="H18" s="17">
        <f t="shared" si="3"/>
        <v>1500</v>
      </c>
      <c r="I18" s="73" t="s">
        <v>30</v>
      </c>
    </row>
    <row r="19" spans="1:9" ht="39.75" customHeight="1">
      <c r="A19" s="38">
        <v>12</v>
      </c>
      <c r="B19" s="74" t="s">
        <v>31</v>
      </c>
      <c r="C19" s="22">
        <v>60</v>
      </c>
      <c r="D19" s="16" t="s">
        <v>29</v>
      </c>
      <c r="E19" s="69">
        <v>45</v>
      </c>
      <c r="F19" s="17">
        <f t="shared" si="2"/>
        <v>2700</v>
      </c>
      <c r="G19" s="16">
        <v>50</v>
      </c>
      <c r="H19" s="17">
        <f t="shared" si="3"/>
        <v>3000</v>
      </c>
      <c r="I19" s="18" t="s">
        <v>32</v>
      </c>
    </row>
    <row r="20" spans="1:9" ht="39.75" customHeight="1">
      <c r="A20" s="38">
        <v>13</v>
      </c>
      <c r="B20" s="73" t="s">
        <v>33</v>
      </c>
      <c r="C20" s="22">
        <f>5.9*2.6</f>
        <v>15.340000000000002</v>
      </c>
      <c r="D20" s="16" t="s">
        <v>29</v>
      </c>
      <c r="E20" s="69">
        <v>45</v>
      </c>
      <c r="F20" s="17">
        <f t="shared" si="2"/>
        <v>690.3000000000001</v>
      </c>
      <c r="G20" s="16">
        <v>65</v>
      </c>
      <c r="H20" s="17">
        <f t="shared" si="3"/>
        <v>997.1000000000001</v>
      </c>
      <c r="I20" s="18" t="s">
        <v>34</v>
      </c>
    </row>
    <row r="21" spans="1:9" ht="39.75" customHeight="1">
      <c r="A21" s="38">
        <v>14</v>
      </c>
      <c r="B21" s="73" t="s">
        <v>35</v>
      </c>
      <c r="C21" s="22">
        <f>15*2.5</f>
        <v>37.5</v>
      </c>
      <c r="D21" s="16" t="s">
        <v>29</v>
      </c>
      <c r="E21" s="69">
        <v>9</v>
      </c>
      <c r="F21" s="17">
        <f t="shared" si="2"/>
        <v>337.5</v>
      </c>
      <c r="G21" s="16">
        <v>12</v>
      </c>
      <c r="H21" s="17">
        <f t="shared" si="3"/>
        <v>450</v>
      </c>
      <c r="I21" s="37" t="s">
        <v>36</v>
      </c>
    </row>
    <row r="22" spans="1:9" ht="39.75" customHeight="1">
      <c r="A22" s="38">
        <v>15</v>
      </c>
      <c r="B22" s="73" t="s">
        <v>37</v>
      </c>
      <c r="C22" s="22">
        <v>60</v>
      </c>
      <c r="D22" s="16" t="s">
        <v>29</v>
      </c>
      <c r="E22" s="69">
        <v>9</v>
      </c>
      <c r="F22" s="17">
        <f t="shared" si="2"/>
        <v>540</v>
      </c>
      <c r="G22" s="16">
        <v>12</v>
      </c>
      <c r="H22" s="17">
        <f t="shared" si="3"/>
        <v>720</v>
      </c>
      <c r="I22" s="37" t="s">
        <v>36</v>
      </c>
    </row>
    <row r="23" spans="1:9" ht="59.25" customHeight="1">
      <c r="A23" s="38">
        <v>16</v>
      </c>
      <c r="B23" s="15" t="s">
        <v>38</v>
      </c>
      <c r="C23" s="22">
        <v>1</v>
      </c>
      <c r="D23" s="68" t="s">
        <v>39</v>
      </c>
      <c r="E23" s="69">
        <v>600</v>
      </c>
      <c r="F23" s="17">
        <f t="shared" si="2"/>
        <v>600</v>
      </c>
      <c r="G23" s="16">
        <v>1400</v>
      </c>
      <c r="H23" s="17">
        <f t="shared" si="3"/>
        <v>1400</v>
      </c>
      <c r="I23" s="18" t="s">
        <v>40</v>
      </c>
    </row>
    <row r="24" spans="1:9" s="8" customFormat="1" ht="30.75" customHeight="1">
      <c r="A24" s="38">
        <v>17</v>
      </c>
      <c r="B24" s="57" t="s">
        <v>41</v>
      </c>
      <c r="C24" s="38">
        <v>1</v>
      </c>
      <c r="D24" s="38" t="s">
        <v>39</v>
      </c>
      <c r="E24" s="38">
        <v>0</v>
      </c>
      <c r="F24" s="38">
        <f>C24*E24</f>
        <v>0</v>
      </c>
      <c r="G24" s="38">
        <v>200</v>
      </c>
      <c r="H24" s="38">
        <f>C24*G24</f>
        <v>200</v>
      </c>
      <c r="I24" s="57" t="s">
        <v>42</v>
      </c>
    </row>
    <row r="25" spans="1:9" ht="44.25" customHeight="1">
      <c r="A25" s="38">
        <v>18</v>
      </c>
      <c r="B25" s="52" t="s">
        <v>43</v>
      </c>
      <c r="C25" s="40">
        <v>1</v>
      </c>
      <c r="D25" s="38" t="s">
        <v>39</v>
      </c>
      <c r="E25" s="40">
        <v>0</v>
      </c>
      <c r="F25" s="40">
        <f>C25*E25</f>
        <v>0</v>
      </c>
      <c r="G25" s="40">
        <v>300</v>
      </c>
      <c r="H25" s="40">
        <f>C25*G25</f>
        <v>300</v>
      </c>
      <c r="I25" s="52" t="s">
        <v>43</v>
      </c>
    </row>
    <row r="26" spans="1:12" s="51" customFormat="1" ht="17.25" customHeight="1">
      <c r="A26" s="47"/>
      <c r="B26" s="53" t="s">
        <v>44</v>
      </c>
      <c r="C26" s="87" t="s">
        <v>45</v>
      </c>
      <c r="D26" s="88"/>
      <c r="E26" s="89"/>
      <c r="F26" s="49">
        <f>SUM(F8:F25)</f>
        <v>15770.3</v>
      </c>
      <c r="G26" s="47" t="s">
        <v>8</v>
      </c>
      <c r="H26" s="49">
        <f>SUM(H8:H25)</f>
        <v>16484.6</v>
      </c>
      <c r="I26" s="48" t="s">
        <v>44</v>
      </c>
      <c r="J26" s="50"/>
      <c r="K26" s="50"/>
      <c r="L26" s="50"/>
    </row>
    <row r="27" spans="1:30" s="45" customFormat="1" ht="18" customHeight="1">
      <c r="A27" s="39" t="s">
        <v>46</v>
      </c>
      <c r="B27" s="42" t="s">
        <v>47</v>
      </c>
      <c r="C27" s="90" t="s">
        <v>48</v>
      </c>
      <c r="D27" s="91"/>
      <c r="E27" s="92"/>
      <c r="F27" s="93">
        <f>(H26+F26)*0.08</f>
        <v>2580.392</v>
      </c>
      <c r="G27" s="94"/>
      <c r="H27" s="95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256" s="45" customFormat="1" ht="18" customHeight="1">
      <c r="A28" s="39" t="s">
        <v>49</v>
      </c>
      <c r="B28" s="42" t="s">
        <v>50</v>
      </c>
      <c r="C28" s="90" t="s">
        <v>51</v>
      </c>
      <c r="D28" s="91"/>
      <c r="E28" s="92"/>
      <c r="F28" s="93">
        <f>(F26+H26)*0.17</f>
        <v>5483.333</v>
      </c>
      <c r="G28" s="94"/>
      <c r="H28" s="95"/>
      <c r="I28" s="46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30" s="44" customFormat="1" ht="18" customHeight="1">
      <c r="A29" s="39"/>
      <c r="B29" s="66"/>
      <c r="C29" s="65"/>
      <c r="D29" s="65"/>
      <c r="E29" s="65"/>
      <c r="F29" s="64"/>
      <c r="G29" s="64"/>
      <c r="H29" s="64"/>
      <c r="I29" s="67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s="10" customFormat="1" ht="18" customHeight="1">
      <c r="A30" s="23" t="s">
        <v>52</v>
      </c>
      <c r="B30" s="24" t="s">
        <v>53</v>
      </c>
      <c r="C30" s="25"/>
      <c r="D30" s="25"/>
      <c r="E30" s="25"/>
      <c r="F30" s="25"/>
      <c r="G30" s="25"/>
      <c r="H30" s="25"/>
      <c r="I30" s="26"/>
      <c r="J30" s="11"/>
      <c r="K30" s="11"/>
      <c r="L30" s="1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10" customFormat="1" ht="26.25" customHeight="1">
      <c r="A31" s="20">
        <v>1</v>
      </c>
      <c r="B31" s="19" t="s">
        <v>54</v>
      </c>
      <c r="C31" s="20">
        <v>1</v>
      </c>
      <c r="D31" s="20" t="s">
        <v>39</v>
      </c>
      <c r="E31" s="20">
        <v>0</v>
      </c>
      <c r="F31" s="16">
        <f>E31*C31</f>
        <v>0</v>
      </c>
      <c r="G31" s="20">
        <v>700</v>
      </c>
      <c r="H31" s="16">
        <f>G31</f>
        <v>700</v>
      </c>
      <c r="I31" s="41" t="s">
        <v>55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10" customFormat="1" ht="24.75" customHeight="1">
      <c r="A32" s="20">
        <v>2</v>
      </c>
      <c r="B32" s="19" t="s">
        <v>56</v>
      </c>
      <c r="C32" s="20">
        <v>1</v>
      </c>
      <c r="D32" s="20" t="s">
        <v>39</v>
      </c>
      <c r="E32" s="20">
        <v>0</v>
      </c>
      <c r="F32" s="16">
        <f>E32*C32</f>
        <v>0</v>
      </c>
      <c r="G32" s="20">
        <v>500</v>
      </c>
      <c r="H32" s="16">
        <f>G32</f>
        <v>500</v>
      </c>
      <c r="I32" s="21" t="s">
        <v>57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256" ht="15.75" customHeight="1">
      <c r="A33" s="54" t="s">
        <v>58</v>
      </c>
      <c r="B33" s="55" t="s">
        <v>59</v>
      </c>
      <c r="C33" s="96" t="s">
        <v>60</v>
      </c>
      <c r="D33" s="97"/>
      <c r="E33" s="98"/>
      <c r="F33" s="99">
        <f>F26+H26+F27+F28+H31+H32</f>
        <v>41518.625</v>
      </c>
      <c r="G33" s="100"/>
      <c r="H33" s="101"/>
      <c r="I33" s="56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1" customFormat="1" ht="14.25">
      <c r="A34" s="27" t="s">
        <v>61</v>
      </c>
      <c r="B34" s="28"/>
      <c r="C34" s="27"/>
      <c r="D34" s="27"/>
      <c r="E34" s="29"/>
      <c r="F34" s="29"/>
      <c r="G34" s="30"/>
      <c r="H34" s="29"/>
      <c r="I34" s="28" t="s">
        <v>62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2" customFormat="1" ht="18" customHeight="1">
      <c r="A35" s="31" t="s">
        <v>63</v>
      </c>
      <c r="B35" s="102" t="s">
        <v>64</v>
      </c>
      <c r="C35" s="102"/>
      <c r="D35" s="102"/>
      <c r="E35" s="102"/>
      <c r="F35" s="102"/>
      <c r="G35" s="102"/>
      <c r="H35" s="102"/>
      <c r="I35" s="10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2" customFormat="1" ht="18" customHeight="1">
      <c r="A36" s="31" t="s">
        <v>63</v>
      </c>
      <c r="B36" s="103" t="s">
        <v>65</v>
      </c>
      <c r="C36" s="103"/>
      <c r="D36" s="103"/>
      <c r="E36" s="103"/>
      <c r="F36" s="103"/>
      <c r="G36" s="103"/>
      <c r="H36" s="103"/>
      <c r="I36" s="103"/>
      <c r="J36" s="2"/>
      <c r="K36" s="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2" customFormat="1" ht="18" customHeight="1">
      <c r="A37" s="31" t="s">
        <v>63</v>
      </c>
      <c r="B37" s="103" t="s">
        <v>66</v>
      </c>
      <c r="C37" s="103"/>
      <c r="D37" s="103"/>
      <c r="E37" s="103"/>
      <c r="F37" s="103"/>
      <c r="G37" s="103"/>
      <c r="H37" s="103"/>
      <c r="I37" s="10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2" customFormat="1" ht="18" customHeight="1">
      <c r="A38" s="31" t="s">
        <v>63</v>
      </c>
      <c r="B38" s="103" t="s">
        <v>67</v>
      </c>
      <c r="C38" s="103"/>
      <c r="D38" s="103"/>
      <c r="E38" s="103"/>
      <c r="F38" s="103"/>
      <c r="G38" s="103"/>
      <c r="H38" s="103"/>
      <c r="I38" s="10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9" ht="14.25">
      <c r="A39" s="32" t="s">
        <v>63</v>
      </c>
      <c r="B39" s="104" t="s">
        <v>68</v>
      </c>
      <c r="C39" s="104"/>
      <c r="D39" s="104"/>
      <c r="E39" s="104"/>
      <c r="F39" s="104"/>
      <c r="G39" s="104"/>
      <c r="H39" s="104"/>
      <c r="I39" s="104"/>
    </row>
    <row r="40" spans="1:9" ht="16.5" customHeight="1">
      <c r="A40" s="32" t="s">
        <v>63</v>
      </c>
      <c r="B40" s="104" t="s">
        <v>69</v>
      </c>
      <c r="C40" s="104"/>
      <c r="D40" s="104"/>
      <c r="E40" s="104"/>
      <c r="F40" s="104"/>
      <c r="G40" s="104"/>
      <c r="H40" s="104"/>
      <c r="I40" s="104"/>
    </row>
    <row r="41" spans="1:9" ht="18.75" customHeight="1">
      <c r="A41" s="32" t="s">
        <v>63</v>
      </c>
      <c r="B41" s="104" t="s">
        <v>70</v>
      </c>
      <c r="C41" s="104"/>
      <c r="D41" s="104"/>
      <c r="E41" s="104"/>
      <c r="F41" s="104"/>
      <c r="G41" s="104"/>
      <c r="H41" s="104"/>
      <c r="I41" s="104"/>
    </row>
    <row r="42" spans="1:9" ht="14.25">
      <c r="A42" s="32" t="s">
        <v>63</v>
      </c>
      <c r="B42" s="104" t="s">
        <v>71</v>
      </c>
      <c r="C42" s="104"/>
      <c r="D42" s="104"/>
      <c r="E42" s="104"/>
      <c r="F42" s="104"/>
      <c r="G42" s="104"/>
      <c r="H42" s="104"/>
      <c r="I42" s="104"/>
    </row>
    <row r="43" spans="1:9" ht="14.25">
      <c r="A43" s="32" t="s">
        <v>63</v>
      </c>
      <c r="B43" s="104" t="s">
        <v>72</v>
      </c>
      <c r="C43" s="104"/>
      <c r="D43" s="104"/>
      <c r="E43" s="104"/>
      <c r="F43" s="104"/>
      <c r="G43" s="104"/>
      <c r="H43" s="104"/>
      <c r="I43" s="104"/>
    </row>
    <row r="44" spans="1:9" ht="18.75" customHeight="1">
      <c r="A44" s="34"/>
      <c r="B44" s="105" t="s">
        <v>73</v>
      </c>
      <c r="C44" s="105"/>
      <c r="D44" s="34"/>
      <c r="E44" s="35"/>
      <c r="F44" s="35"/>
      <c r="G44" s="36"/>
      <c r="H44" s="35"/>
      <c r="I44" s="33" t="s">
        <v>74</v>
      </c>
    </row>
    <row r="45" spans="1:9" ht="18.75" customHeight="1">
      <c r="A45" s="34"/>
      <c r="B45" s="33"/>
      <c r="C45" s="34"/>
      <c r="D45" s="34"/>
      <c r="E45" s="35"/>
      <c r="F45" s="35"/>
      <c r="G45" s="36"/>
      <c r="H45" s="35"/>
      <c r="I45" s="33"/>
    </row>
    <row r="46" spans="2:9" ht="18.75" customHeight="1">
      <c r="B46" s="106" t="s">
        <v>75</v>
      </c>
      <c r="C46" s="106"/>
      <c r="D46" s="106"/>
      <c r="I46" s="2" t="s">
        <v>76</v>
      </c>
    </row>
  </sheetData>
  <mergeCells count="29">
    <mergeCell ref="B43:I43"/>
    <mergeCell ref="B44:C44"/>
    <mergeCell ref="B46:D46"/>
    <mergeCell ref="A5:A6"/>
    <mergeCell ref="B5:B6"/>
    <mergeCell ref="C5:C6"/>
    <mergeCell ref="D5:D6"/>
    <mergeCell ref="I5:I6"/>
    <mergeCell ref="B39:I39"/>
    <mergeCell ref="B40:I40"/>
    <mergeCell ref="B41:I41"/>
    <mergeCell ref="B42:I42"/>
    <mergeCell ref="B35:I35"/>
    <mergeCell ref="B36:I36"/>
    <mergeCell ref="B37:I37"/>
    <mergeCell ref="B38:I38"/>
    <mergeCell ref="C28:E28"/>
    <mergeCell ref="F28:H28"/>
    <mergeCell ref="C33:E33"/>
    <mergeCell ref="F33:H33"/>
    <mergeCell ref="E5:F5"/>
    <mergeCell ref="G5:H5"/>
    <mergeCell ref="C26:E26"/>
    <mergeCell ref="C27:E27"/>
    <mergeCell ref="F27:H27"/>
    <mergeCell ref="A1:I1"/>
    <mergeCell ref="A2:I2"/>
    <mergeCell ref="A3:I3"/>
    <mergeCell ref="A4:I4"/>
  </mergeCells>
  <printOptions/>
  <pageMargins left="0.7479166666666667" right="0.7479166666666667" top="0.8895833333333333" bottom="0.9840277777777777" header="0.5118055555555555" footer="0.51180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2009-11-01T08:06:06Z</cp:lastPrinted>
  <dcterms:created xsi:type="dcterms:W3CDTF">2006-09-24T05:52:42Z</dcterms:created>
  <dcterms:modified xsi:type="dcterms:W3CDTF">2011-11-08T12:30:16Z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