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680" activeTab="0"/>
  </bookViews>
  <sheets>
    <sheet name="方案" sheetId="1" r:id="rId1"/>
  </sheets>
  <definedNames>
    <definedName name="_xlnm.Print_Area" localSheetId="0">'方案'!$A$1:$I$74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<sst xmlns="http://schemas.openxmlformats.org/spreadsheetml/2006/main" count="252" uniqueCount="134">
  <si>
    <t>北京齐家盛装饰南昌分公司工程报价单</t>
  </si>
  <si>
    <t>京城唯一透明化报价，核算成本才是硬道理</t>
  </si>
  <si>
    <t>业主：  电话：     邮箱：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</si>
  <si>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</si>
  <si>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</si>
  <si>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</si>
  <si>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</si>
  <si>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</si>
  <si>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</si>
  <si>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</si>
  <si>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</si>
  <si>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</si>
  <si>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一、客餐厅及过道</t>
  </si>
  <si>
    <t>顶面刷漆</t>
  </si>
  <si>
    <t>㎡</t>
  </si>
  <si>
    <t>批刮多乐士腻子二至三遍，打磨平整。刷底漆一遍，多乐士家丽安净味面漆二遍。</t>
  </si>
  <si>
    <t>墙面刷漆</t>
  </si>
  <si>
    <t>铺地砖</t>
  </si>
  <si>
    <t>海螺牌32.5硅酸盐水泥、中砂水泥沙浆铺贴。规格≥250mm≤800mm　不含找平、拉毛、及地面处理(主材业主自购，贴砖厚度不超过40mm，超过厚度补材料差价)</t>
  </si>
  <si>
    <t>贴踢脚线</t>
  </si>
  <si>
    <t>m</t>
  </si>
  <si>
    <t xml:space="preserve">32.5硅酸盐水泥（海螺）、中砂水泥沙浆铺贴。
 (主材自购，贴砖厚度不超过30mm) </t>
  </si>
  <si>
    <t>造型吊顶</t>
  </si>
  <si>
    <t>轻钢龙骨、龙牌石膏板，石膏板拼接处留缝3-8mm,快粘粉或石膏粉填缝，牛皮纸或绷带粘缝处理.自攻钉刷防锈漆</t>
  </si>
  <si>
    <t>拆墙</t>
  </si>
  <si>
    <t>人工费，含修补。</t>
  </si>
  <si>
    <t>二、主卧</t>
  </si>
  <si>
    <t>过门石</t>
  </si>
  <si>
    <t>块</t>
  </si>
  <si>
    <t>（过门石铺贴，大理石业主自购）</t>
  </si>
  <si>
    <t>窗台大理石铺贴</t>
  </si>
  <si>
    <t>水泥砂浆铺贴大理石（大理石业主自购）</t>
  </si>
  <si>
    <t>地面找平</t>
  </si>
  <si>
    <t>1、原地面清理，强度32.5普通硅酸盐水泥（钻牌、华新、海螺）、中砂水泥沙浆抹平。2、找平厚度平均不超过40mm，超过此厚度费用另计。</t>
  </si>
  <si>
    <t>三、次卧</t>
  </si>
  <si>
    <t>四、书房</t>
  </si>
  <si>
    <t>1、原地面清理，刷界面剂，强度32.5普通硅酸盐水泥（钻牌、华新、海螺）、中砂水泥沙浆抹平。2、找平厚度平均不超过40mm，超过此厚度费用另计。</t>
  </si>
  <si>
    <t>五、厨房</t>
  </si>
  <si>
    <t>贴墙砖</t>
  </si>
  <si>
    <t>包立管</t>
  </si>
  <si>
    <t>根</t>
  </si>
  <si>
    <t>红砖包管,水泥沙浆抹灰（不含表层装饰）宽度350mm以下，超出另计</t>
  </si>
  <si>
    <t>门洞修补</t>
  </si>
  <si>
    <t>项</t>
  </si>
  <si>
    <t>六、卫生间</t>
  </si>
  <si>
    <t>墙地面做防水</t>
  </si>
  <si>
    <t>雷邦士防水涂料两次，返墙1.8米。</t>
  </si>
  <si>
    <t>蹲位处抬高</t>
  </si>
  <si>
    <t>蹲位处红砖抬高，水泥砂浆抹平。</t>
  </si>
  <si>
    <t>七、客厅阳台</t>
  </si>
  <si>
    <t>批刮多乐士腻子二至三遍，打磨平整。刷底漆一遍，多乐士家丽安净味面漆二遍。(不含特殊处理)</t>
  </si>
  <si>
    <t>地面做防水</t>
  </si>
  <si>
    <t>雷邦士防水涂料，返墙30CM。</t>
  </si>
  <si>
    <t>墙面拉毛处理</t>
  </si>
  <si>
    <t>墙面拉毛处理，含修补。</t>
  </si>
  <si>
    <t>八</t>
  </si>
  <si>
    <t>水电改造</t>
  </si>
  <si>
    <t>建筑面积</t>
  </si>
  <si>
    <t>中国十大品牌之一白蝶或皮尔萨PP-R水管系列，包括所有管件材料、打槽、封槽、铺设、安装。港丰PVC排水管，接头、配件、安装。水龙头、三角阀、软管等墙外部件由业主自购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</si>
  <si>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成本核算</t>
  </si>
  <si>
    <t>材料</t>
  </si>
  <si>
    <t>九</t>
  </si>
  <si>
    <t>管理费</t>
  </si>
  <si>
    <t>总价*8%</t>
  </si>
  <si>
    <t>105*60*0.08=504（墙地砖管理费）</t>
  </si>
  <si>
    <t>十</t>
  </si>
  <si>
    <t>毛利润</t>
  </si>
  <si>
    <t>总价*17%</t>
  </si>
  <si>
    <t>十一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</si>
  <si>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</si>
  <si>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</si>
  <si>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</si>
  <si>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</si>
  <si>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</si>
  <si>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十二、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</si>
  <si>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</si>
  <si>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</si>
  <si>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</si>
  <si>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</si>
  <si>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</si>
  <si>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</si>
  <si>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</si>
  <si>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</si>
  <si>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</si>
  <si>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</si>
  <si>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</si>
  <si>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</si>
  <si>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本报价所有木质工程都含油漆。</t>
  </si>
  <si>
    <t>本报价不含税金及物业押金，物业管理处所交一切费用、押金由业主支付。</t>
  </si>
  <si>
    <t>本报价所有木质工程都不含墙纸，玻璃，外墙窗户。</t>
  </si>
  <si>
    <t xml:space="preserve">               甲方：</t>
  </si>
  <si>
    <t xml:space="preserve">                                 乙方：</t>
  </si>
  <si>
    <t xml:space="preserve">          2011年   月   日</t>
  </si>
  <si>
    <t>2011年   月   日</t>
  </si>
  <si>
    <t>主材部分（估算）</t>
  </si>
  <si>
    <t>业主自购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</si>
  <si>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</si>
  <si>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t>个</t>
  </si>
  <si>
    <r>
      <t>40</t>
    </r>
    <r>
      <rPr>
        <sz val="10"/>
        <color indexed="8"/>
        <rFont val="宋体"/>
        <family val="0"/>
      </rPr>
      <t>个开关、插座。（</t>
    </r>
    <r>
      <rPr>
        <sz val="10"/>
        <color indexed="8"/>
        <rFont val="Times New Roman"/>
        <family val="1"/>
      </rPr>
      <t>SOK</t>
    </r>
    <r>
      <rPr>
        <sz val="10"/>
        <color indexed="8"/>
        <rFont val="宋体"/>
        <family val="0"/>
      </rPr>
      <t>）</t>
    </r>
  </si>
  <si>
    <t>客餐厅地砖</t>
  </si>
  <si>
    <t>长城800*800玻化砖</t>
  </si>
  <si>
    <t>卧室复合木地板</t>
  </si>
  <si>
    <t>耐克复合木地板</t>
  </si>
  <si>
    <t>阳台地砖</t>
  </si>
  <si>
    <t>广东品牌长城瓷砖（300*300）地面砖</t>
  </si>
  <si>
    <t>阳台墙砖</t>
  </si>
  <si>
    <t>广东品牌长城瓷砖（300*450）地面砖</t>
  </si>
  <si>
    <t>厨房地砖</t>
  </si>
  <si>
    <t>厨房墙砖</t>
  </si>
  <si>
    <r>
      <t>广东品牌长城瓷砖（</t>
    </r>
    <r>
      <rPr>
        <sz val="10"/>
        <color indexed="8"/>
        <rFont val="Times New Roman"/>
        <family val="1"/>
      </rPr>
      <t>330*450</t>
    </r>
    <r>
      <rPr>
        <sz val="10"/>
        <color indexed="8"/>
        <rFont val="宋体"/>
        <family val="0"/>
      </rPr>
      <t>）墙面砖</t>
    </r>
  </si>
  <si>
    <t>卫生间地砖</t>
  </si>
  <si>
    <r>
      <t>广东品牌长城瓷砖（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</si>
  <si>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t>卫生间墙砖</t>
  </si>
  <si>
    <t>厨房整体橱柜</t>
  </si>
  <si>
    <t>成品免漆房门</t>
  </si>
  <si>
    <t>樘</t>
  </si>
  <si>
    <t>高分子免漆门</t>
  </si>
  <si>
    <t>卫生间铝合金门</t>
  </si>
  <si>
    <t>成品铝合金边框门</t>
  </si>
  <si>
    <t>厨房推拉门</t>
  </si>
  <si>
    <t>中国黑大理石</t>
  </si>
  <si>
    <t>窗台大理石</t>
  </si>
  <si>
    <t>门套</t>
  </si>
  <si>
    <t>集成吊顶</t>
  </si>
  <si>
    <t>资格吊顶</t>
  </si>
  <si>
    <t>成品鞋柜装饰柜</t>
  </si>
  <si>
    <t>订制成品书柜</t>
  </si>
  <si>
    <t>订制做成品书柜</t>
  </si>
  <si>
    <t>订制成品衣柜</t>
  </si>
  <si>
    <t>订制做成品衣柜</t>
  </si>
  <si>
    <t>订制衣柜门</t>
  </si>
  <si>
    <t>合计</t>
  </si>
  <si>
    <t>以上仅供参考</t>
  </si>
  <si>
    <t>工程地址：银河城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</si>
</sst>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</numFmts>
  <fonts count="25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Times New Roman"/>
      <family val="1"/>
    </font>
    <font>
      <sz val="10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63"/>
      <name val="Times New Roman"/>
      <family val="1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3" fillId="5" borderId="3" xfId="0" applyFont="1" applyFill="1" applyBorder="1" applyAlignment="1">
      <alignment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9" fontId="2" fillId="3" borderId="4" xfId="0" applyNumberFormat="1" applyFont="1" applyFill="1" applyBorder="1" applyAlignment="1">
      <alignment horizontal="center" vertical="center"/>
    </xf>
    <xf numFmtId="186" fontId="13" fillId="3" borderId="4" xfId="0" applyNumberFormat="1" applyFont="1" applyFill="1" applyBorder="1" applyAlignment="1">
      <alignment horizontal="center" vertical="center"/>
    </xf>
    <xf numFmtId="187" fontId="2" fillId="3" borderId="1" xfId="0" applyNumberFormat="1" applyFont="1" applyFill="1" applyBorder="1" applyAlignment="1">
      <alignment horizontal="left" vertical="center"/>
    </xf>
    <xf numFmtId="186" fontId="2" fillId="3" borderId="1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186" fontId="2" fillId="3" borderId="5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3" fillId="5" borderId="8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left" vertical="center"/>
    </xf>
    <xf numFmtId="187" fontId="13" fillId="5" borderId="1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justify" vertical="center"/>
    </xf>
    <xf numFmtId="0" fontId="18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vertical="center"/>
    </xf>
    <xf numFmtId="0" fontId="20" fillId="2" borderId="8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vertical="center"/>
    </xf>
    <xf numFmtId="0" fontId="13" fillId="5" borderId="3" xfId="0" applyFont="1" applyFill="1" applyBorder="1" applyAlignment="1">
      <alignment vertical="center"/>
    </xf>
    <xf numFmtId="0" fontId="13" fillId="5" borderId="8" xfId="0" applyFont="1" applyFill="1" applyBorder="1" applyAlignment="1">
      <alignment vertical="center"/>
    </xf>
    <xf numFmtId="0" fontId="13" fillId="5" borderId="4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9" fontId="2" fillId="3" borderId="8" xfId="0" applyNumberFormat="1" applyFont="1" applyFill="1" applyBorder="1" applyAlignment="1">
      <alignment horizontal="center" vertical="center"/>
    </xf>
    <xf numFmtId="9" fontId="2" fillId="3" borderId="4" xfId="0" applyNumberFormat="1" applyFont="1" applyFill="1" applyBorder="1" applyAlignment="1">
      <alignment horizontal="center" vertical="center"/>
    </xf>
    <xf numFmtId="9" fontId="2" fillId="3" borderId="5" xfId="0" applyNumberFormat="1" applyFont="1" applyFill="1" applyBorder="1" applyAlignment="1">
      <alignment horizontal="center" vertical="center"/>
    </xf>
    <xf numFmtId="186" fontId="13" fillId="3" borderId="8" xfId="0" applyNumberFormat="1" applyFont="1" applyFill="1" applyBorder="1" applyAlignment="1">
      <alignment horizontal="center" vertical="center"/>
    </xf>
    <xf numFmtId="186" fontId="13" fillId="3" borderId="4" xfId="0" applyNumberFormat="1" applyFont="1" applyFill="1" applyBorder="1" applyAlignment="1">
      <alignment horizontal="center" vertical="center"/>
    </xf>
    <xf numFmtId="186" fontId="13" fillId="3" borderId="5" xfId="0" applyNumberFormat="1" applyFont="1" applyFill="1" applyBorder="1" applyAlignment="1">
      <alignment horizontal="center" vertical="center"/>
    </xf>
    <xf numFmtId="9" fontId="15" fillId="5" borderId="8" xfId="0" applyNumberFormat="1" applyFont="1" applyFill="1" applyBorder="1" applyAlignment="1">
      <alignment horizontal="center" vertical="center"/>
    </xf>
    <xf numFmtId="9" fontId="15" fillId="5" borderId="4" xfId="0" applyNumberFormat="1" applyFont="1" applyFill="1" applyBorder="1" applyAlignment="1">
      <alignment horizontal="center" vertical="center"/>
    </xf>
    <xf numFmtId="9" fontId="15" fillId="5" borderId="5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tabSelected="1" workbookViewId="0" topLeftCell="A1">
      <selection activeCell="A3" sqref="A3:I3"/>
    </sheetView>
  </sheetViews>
  <sheetFormatPr defaultColWidth="9.00390625" defaultRowHeight="14.25"/>
  <cols>
    <col min="1" max="1" width="4.375" style="1" customWidth="1"/>
    <col min="2" max="2" width="13.75390625" style="2" customWidth="1"/>
    <col min="3" max="3" width="5.75390625" style="1" customWidth="1"/>
    <col min="4" max="4" width="4.50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56.125" style="2" customWidth="1"/>
    <col min="10" max="16384" width="9.00390625" style="5" bestFit="1" customWidth="1"/>
  </cols>
  <sheetData>
    <row r="1" spans="1:15" s="6" customFormat="1" ht="22.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8"/>
      <c r="J1" s="30"/>
      <c r="K1" s="20"/>
      <c r="L1" s="20"/>
      <c r="M1" s="20"/>
      <c r="N1" s="20"/>
      <c r="O1" s="20"/>
    </row>
    <row r="2" spans="1:15" s="6" customFormat="1" ht="22.5" customHeight="1">
      <c r="A2" s="119" t="s">
        <v>1</v>
      </c>
      <c r="B2" s="120"/>
      <c r="C2" s="121"/>
      <c r="D2" s="121"/>
      <c r="E2" s="121"/>
      <c r="F2" s="121"/>
      <c r="G2" s="121"/>
      <c r="H2" s="121"/>
      <c r="I2" s="121"/>
      <c r="J2" s="30"/>
      <c r="K2" s="20"/>
      <c r="L2" s="20"/>
      <c r="M2" s="20"/>
      <c r="N2" s="20"/>
      <c r="O2" s="20"/>
    </row>
    <row r="3" spans="1:15" s="6" customFormat="1" ht="22.5" customHeight="1">
      <c r="A3" s="122" t="s">
        <v>133</v>
      </c>
      <c r="B3" s="123"/>
      <c r="C3" s="123"/>
      <c r="D3" s="123"/>
      <c r="E3" s="123"/>
      <c r="F3" s="123"/>
      <c r="G3" s="123"/>
      <c r="H3" s="123"/>
      <c r="I3" s="124"/>
      <c r="J3" s="30"/>
      <c r="K3" s="20"/>
      <c r="L3" s="20"/>
      <c r="M3" s="20"/>
      <c r="N3" s="20"/>
      <c r="O3" s="20"/>
    </row>
    <row r="4" spans="1:15" s="6" customFormat="1" ht="22.5" customHeight="1">
      <c r="A4" s="125" t="s">
        <v>2</v>
      </c>
      <c r="B4" s="125"/>
      <c r="C4" s="125"/>
      <c r="D4" s="125"/>
      <c r="E4" s="125"/>
      <c r="F4" s="125"/>
      <c r="G4" s="125"/>
      <c r="H4" s="125"/>
      <c r="I4" s="125"/>
      <c r="J4" s="30"/>
      <c r="K4" s="20"/>
      <c r="L4" s="20"/>
      <c r="M4" s="20"/>
      <c r="N4" s="20"/>
      <c r="O4" s="20"/>
    </row>
    <row r="5" spans="1:15" s="7" customFormat="1" ht="19.5" customHeight="1">
      <c r="A5" s="151" t="s">
        <v>3</v>
      </c>
      <c r="B5" s="153" t="s">
        <v>4</v>
      </c>
      <c r="C5" s="153" t="s">
        <v>5</v>
      </c>
      <c r="D5" s="153" t="s">
        <v>6</v>
      </c>
      <c r="E5" s="126" t="s">
        <v>7</v>
      </c>
      <c r="F5" s="127"/>
      <c r="G5" s="126" t="s">
        <v>8</v>
      </c>
      <c r="H5" s="127"/>
      <c r="I5" s="153" t="s">
        <v>9</v>
      </c>
      <c r="J5" s="31"/>
      <c r="K5" s="21"/>
      <c r="L5" s="21"/>
      <c r="M5" s="21"/>
      <c r="N5" s="21"/>
      <c r="O5" s="21"/>
    </row>
    <row r="6" spans="1:15" ht="18.75" customHeight="1">
      <c r="A6" s="152"/>
      <c r="B6" s="154"/>
      <c r="C6" s="154"/>
      <c r="D6" s="154"/>
      <c r="E6" s="32" t="s">
        <v>10</v>
      </c>
      <c r="F6" s="32" t="s">
        <v>11</v>
      </c>
      <c r="G6" s="32" t="s">
        <v>10</v>
      </c>
      <c r="H6" s="32" t="s">
        <v>11</v>
      </c>
      <c r="I6" s="154"/>
      <c r="J6" s="33"/>
      <c r="K6" s="11"/>
      <c r="L6" s="11"/>
      <c r="M6" s="11"/>
      <c r="N6" s="11"/>
      <c r="O6" s="11"/>
    </row>
    <row r="7" spans="1:15" ht="18" customHeight="1">
      <c r="A7" s="128" t="s">
        <v>12</v>
      </c>
      <c r="B7" s="129"/>
      <c r="C7" s="35"/>
      <c r="D7" s="35"/>
      <c r="E7" s="34"/>
      <c r="F7" s="34"/>
      <c r="G7" s="35"/>
      <c r="H7" s="34"/>
      <c r="I7" s="36"/>
      <c r="J7" s="33"/>
      <c r="K7" s="11"/>
      <c r="L7" s="11"/>
      <c r="M7" s="11"/>
      <c r="N7" s="11"/>
      <c r="O7" s="11"/>
    </row>
    <row r="8" spans="1:15" s="9" customFormat="1" ht="30.75" customHeight="1">
      <c r="A8" s="37">
        <v>1</v>
      </c>
      <c r="B8" s="38" t="s">
        <v>13</v>
      </c>
      <c r="C8" s="39">
        <v>32.7</v>
      </c>
      <c r="D8" s="39" t="s">
        <v>14</v>
      </c>
      <c r="E8" s="39">
        <v>9</v>
      </c>
      <c r="F8" s="40">
        <f>E8*C8</f>
        <v>294.3</v>
      </c>
      <c r="G8" s="39">
        <v>12</v>
      </c>
      <c r="H8" s="40">
        <f>G8:G43*C8+SUM(E8:G8)</f>
        <v>707.7</v>
      </c>
      <c r="I8" s="26" t="s">
        <v>15</v>
      </c>
      <c r="J8" s="33"/>
      <c r="K8" s="22"/>
      <c r="L8" s="22"/>
      <c r="M8" s="22"/>
      <c r="N8" s="22"/>
      <c r="O8" s="22"/>
    </row>
    <row r="9" spans="1:15" s="8" customFormat="1" ht="31.5" customHeight="1">
      <c r="A9" s="37">
        <v>2</v>
      </c>
      <c r="B9" s="38" t="s">
        <v>16</v>
      </c>
      <c r="C9" s="39">
        <v>85.2</v>
      </c>
      <c r="D9" s="39" t="s">
        <v>14</v>
      </c>
      <c r="E9" s="39">
        <v>9</v>
      </c>
      <c r="F9" s="40">
        <f>E9*C9</f>
        <v>766.8000000000001</v>
      </c>
      <c r="G9" s="39">
        <v>12</v>
      </c>
      <c r="H9" s="40">
        <f>G9*C9</f>
        <v>1022.4000000000001</v>
      </c>
      <c r="I9" s="26" t="s">
        <v>15</v>
      </c>
      <c r="J9" s="33"/>
      <c r="K9" s="14"/>
      <c r="L9" s="14"/>
      <c r="M9" s="14"/>
      <c r="N9" s="14"/>
      <c r="O9" s="14"/>
    </row>
    <row r="10" spans="1:15" ht="44.25" customHeight="1">
      <c r="A10" s="37">
        <v>3</v>
      </c>
      <c r="B10" s="38" t="s">
        <v>17</v>
      </c>
      <c r="C10" s="39">
        <v>32.7</v>
      </c>
      <c r="D10" s="39" t="s">
        <v>14</v>
      </c>
      <c r="E10" s="39">
        <v>10</v>
      </c>
      <c r="F10" s="40">
        <f>E10*C10</f>
        <v>327</v>
      </c>
      <c r="G10" s="39">
        <v>25</v>
      </c>
      <c r="H10" s="40">
        <f>G10*C10</f>
        <v>817.5000000000001</v>
      </c>
      <c r="I10" s="29" t="s">
        <v>18</v>
      </c>
      <c r="J10" s="33"/>
      <c r="K10" s="11"/>
      <c r="L10" s="11"/>
      <c r="M10" s="11"/>
      <c r="N10" s="11"/>
      <c r="O10" s="11"/>
    </row>
    <row r="11" spans="1:9" ht="44.25" customHeight="1">
      <c r="A11" s="37">
        <v>4</v>
      </c>
      <c r="B11" s="108" t="s">
        <v>19</v>
      </c>
      <c r="C11" s="109">
        <v>25</v>
      </c>
      <c r="D11" s="103" t="s">
        <v>20</v>
      </c>
      <c r="E11" s="110">
        <v>2</v>
      </c>
      <c r="F11" s="104">
        <f>C11*E11</f>
        <v>50</v>
      </c>
      <c r="G11" s="109">
        <v>8</v>
      </c>
      <c r="H11" s="104">
        <f>C11*G11</f>
        <v>200</v>
      </c>
      <c r="I11" s="111" t="s">
        <v>21</v>
      </c>
    </row>
    <row r="12" spans="1:256" s="9" customFormat="1" ht="31.5" customHeight="1">
      <c r="A12" s="37">
        <v>5</v>
      </c>
      <c r="B12" s="108" t="s">
        <v>22</v>
      </c>
      <c r="C12" s="109">
        <v>22</v>
      </c>
      <c r="D12" s="39" t="s">
        <v>14</v>
      </c>
      <c r="E12" s="110">
        <v>45</v>
      </c>
      <c r="F12" s="112">
        <f>C12*E12</f>
        <v>990</v>
      </c>
      <c r="G12" s="109">
        <v>50</v>
      </c>
      <c r="H12" s="112">
        <f>C12*G12</f>
        <v>1100</v>
      </c>
      <c r="I12" s="26" t="s">
        <v>23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9" customFormat="1" ht="31.5" customHeight="1">
      <c r="A13" s="37">
        <v>6</v>
      </c>
      <c r="B13" s="108" t="s">
        <v>24</v>
      </c>
      <c r="C13" s="109">
        <v>3.8</v>
      </c>
      <c r="D13" s="39" t="s">
        <v>14</v>
      </c>
      <c r="E13" s="113">
        <v>6</v>
      </c>
      <c r="F13" s="112">
        <f>C13*E13</f>
        <v>22.799999999999997</v>
      </c>
      <c r="G13" s="114">
        <v>45</v>
      </c>
      <c r="H13" s="112">
        <f>C13*G13</f>
        <v>171</v>
      </c>
      <c r="I13" s="26" t="s">
        <v>25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15" ht="18" customHeight="1">
      <c r="A14" s="128" t="s">
        <v>26</v>
      </c>
      <c r="B14" s="129"/>
      <c r="C14" s="35"/>
      <c r="D14" s="35"/>
      <c r="E14" s="34"/>
      <c r="F14" s="34"/>
      <c r="G14" s="35"/>
      <c r="H14" s="34"/>
      <c r="I14" s="36"/>
      <c r="J14" s="33"/>
      <c r="K14" s="11"/>
      <c r="L14" s="11"/>
      <c r="M14" s="11"/>
      <c r="N14" s="11"/>
      <c r="O14" s="11"/>
    </row>
    <row r="15" spans="1:15" s="9" customFormat="1" ht="30.75" customHeight="1">
      <c r="A15" s="37">
        <v>1</v>
      </c>
      <c r="B15" s="38" t="s">
        <v>13</v>
      </c>
      <c r="C15" s="39">
        <v>11.9</v>
      </c>
      <c r="D15" s="39" t="s">
        <v>14</v>
      </c>
      <c r="E15" s="39">
        <v>9</v>
      </c>
      <c r="F15" s="40">
        <f>E15*C15</f>
        <v>107.10000000000001</v>
      </c>
      <c r="G15" s="39">
        <v>12</v>
      </c>
      <c r="H15" s="40">
        <f>C15*G15</f>
        <v>142.8</v>
      </c>
      <c r="I15" s="26" t="s">
        <v>15</v>
      </c>
      <c r="J15" s="33"/>
      <c r="K15" s="22"/>
      <c r="L15" s="22"/>
      <c r="M15" s="22"/>
      <c r="N15" s="22"/>
      <c r="O15" s="22"/>
    </row>
    <row r="16" spans="1:15" s="8" customFormat="1" ht="31.5" customHeight="1">
      <c r="A16" s="37">
        <v>2</v>
      </c>
      <c r="B16" s="38" t="s">
        <v>16</v>
      </c>
      <c r="C16" s="39">
        <f>14*2.8</f>
        <v>39.199999999999996</v>
      </c>
      <c r="D16" s="39" t="s">
        <v>14</v>
      </c>
      <c r="E16" s="39">
        <v>9</v>
      </c>
      <c r="F16" s="40">
        <f>E16*C16</f>
        <v>352.79999999999995</v>
      </c>
      <c r="G16" s="39">
        <v>12</v>
      </c>
      <c r="H16" s="40">
        <f>G16*C16</f>
        <v>470.4</v>
      </c>
      <c r="I16" s="26" t="s">
        <v>15</v>
      </c>
      <c r="J16" s="33"/>
      <c r="K16" s="14"/>
      <c r="L16" s="14"/>
      <c r="M16" s="14"/>
      <c r="N16" s="14"/>
      <c r="O16" s="14"/>
    </row>
    <row r="17" spans="1:30" s="9" customFormat="1" ht="31.5" customHeight="1">
      <c r="A17" s="37">
        <v>3</v>
      </c>
      <c r="B17" s="38" t="s">
        <v>27</v>
      </c>
      <c r="C17" s="39">
        <v>1</v>
      </c>
      <c r="D17" s="39" t="s">
        <v>28</v>
      </c>
      <c r="E17" s="39">
        <v>8</v>
      </c>
      <c r="F17" s="40">
        <f>E17*C17</f>
        <v>8</v>
      </c>
      <c r="G17" s="39">
        <v>15</v>
      </c>
      <c r="H17" s="40">
        <f>G17*C17</f>
        <v>15</v>
      </c>
      <c r="I17" s="26" t="s">
        <v>29</v>
      </c>
      <c r="J17" s="45"/>
      <c r="K17" s="24"/>
      <c r="L17" s="2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s="9" customFormat="1" ht="31.5" customHeight="1">
      <c r="A18" s="37">
        <v>4</v>
      </c>
      <c r="B18" s="38" t="s">
        <v>30</v>
      </c>
      <c r="C18" s="39">
        <v>1.45</v>
      </c>
      <c r="D18" s="39" t="s">
        <v>20</v>
      </c>
      <c r="E18" s="39">
        <v>15</v>
      </c>
      <c r="F18" s="40">
        <f>E18*C18</f>
        <v>21.75</v>
      </c>
      <c r="G18" s="39">
        <v>30</v>
      </c>
      <c r="H18" s="40">
        <f>G18*C18</f>
        <v>43.5</v>
      </c>
      <c r="I18" s="26" t="s">
        <v>31</v>
      </c>
      <c r="J18" s="45"/>
      <c r="K18" s="24"/>
      <c r="L18" s="2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16" s="8" customFormat="1" ht="31.5" customHeight="1">
      <c r="A19" s="101">
        <v>5</v>
      </c>
      <c r="B19" s="102" t="s">
        <v>32</v>
      </c>
      <c r="C19" s="103">
        <v>11.9</v>
      </c>
      <c r="D19" s="103" t="s">
        <v>14</v>
      </c>
      <c r="E19" s="103">
        <v>15</v>
      </c>
      <c r="F19" s="104">
        <f>C19*E19</f>
        <v>178.5</v>
      </c>
      <c r="G19" s="103">
        <v>15</v>
      </c>
      <c r="H19" s="104">
        <f>C19*G19</f>
        <v>178.5</v>
      </c>
      <c r="I19" s="105" t="s">
        <v>33</v>
      </c>
      <c r="J19" s="106"/>
      <c r="K19" s="107"/>
      <c r="L19" s="107"/>
      <c r="M19" s="107"/>
      <c r="N19" s="107"/>
      <c r="O19" s="107"/>
      <c r="P19" s="9"/>
    </row>
    <row r="20" spans="1:10" ht="18" customHeight="1">
      <c r="A20" s="130" t="s">
        <v>34</v>
      </c>
      <c r="B20" s="131"/>
      <c r="C20" s="47"/>
      <c r="D20" s="47"/>
      <c r="E20" s="46"/>
      <c r="F20" s="46"/>
      <c r="G20" s="47"/>
      <c r="H20" s="46"/>
      <c r="I20" s="48"/>
      <c r="J20" s="44"/>
    </row>
    <row r="21" spans="1:10" s="9" customFormat="1" ht="27.75" customHeight="1">
      <c r="A21" s="43">
        <v>1</v>
      </c>
      <c r="B21" s="38" t="s">
        <v>13</v>
      </c>
      <c r="C21" s="39">
        <v>8.3</v>
      </c>
      <c r="D21" s="39" t="s">
        <v>14</v>
      </c>
      <c r="E21" s="39">
        <v>9</v>
      </c>
      <c r="F21" s="40">
        <f>E21*C21</f>
        <v>74.7</v>
      </c>
      <c r="G21" s="39">
        <v>12</v>
      </c>
      <c r="H21" s="40">
        <f>G21*C21</f>
        <v>99.60000000000001</v>
      </c>
      <c r="I21" s="26" t="s">
        <v>15</v>
      </c>
      <c r="J21" s="44"/>
    </row>
    <row r="22" spans="1:10" s="8" customFormat="1" ht="26.25" customHeight="1">
      <c r="A22" s="37">
        <v>2</v>
      </c>
      <c r="B22" s="38" t="s">
        <v>16</v>
      </c>
      <c r="C22" s="39">
        <f>11.7*2.8</f>
        <v>32.76</v>
      </c>
      <c r="D22" s="39" t="s">
        <v>14</v>
      </c>
      <c r="E22" s="39">
        <v>9</v>
      </c>
      <c r="F22" s="40">
        <f>E22*C22</f>
        <v>294.84</v>
      </c>
      <c r="G22" s="39">
        <v>12</v>
      </c>
      <c r="H22" s="40">
        <f>G22*C22</f>
        <v>393.12</v>
      </c>
      <c r="I22" s="26" t="s">
        <v>15</v>
      </c>
      <c r="J22" s="44"/>
    </row>
    <row r="23" spans="1:30" s="9" customFormat="1" ht="31.5" customHeight="1">
      <c r="A23" s="37">
        <v>3</v>
      </c>
      <c r="B23" s="38" t="s">
        <v>27</v>
      </c>
      <c r="C23" s="39">
        <v>1</v>
      </c>
      <c r="D23" s="39" t="s">
        <v>28</v>
      </c>
      <c r="E23" s="39">
        <v>8</v>
      </c>
      <c r="F23" s="40">
        <f>E23*C23</f>
        <v>8</v>
      </c>
      <c r="G23" s="39">
        <v>15</v>
      </c>
      <c r="H23" s="40">
        <f>G23*C23</f>
        <v>15</v>
      </c>
      <c r="I23" s="26" t="s">
        <v>29</v>
      </c>
      <c r="J23" s="45"/>
      <c r="K23" s="24"/>
      <c r="L23" s="2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s="9" customFormat="1" ht="31.5" customHeight="1">
      <c r="A24" s="37">
        <v>4</v>
      </c>
      <c r="B24" s="38" t="s">
        <v>30</v>
      </c>
      <c r="C24" s="39">
        <v>1.45</v>
      </c>
      <c r="D24" s="39" t="s">
        <v>20</v>
      </c>
      <c r="E24" s="39">
        <v>15</v>
      </c>
      <c r="F24" s="40">
        <f>E24*C24</f>
        <v>21.75</v>
      </c>
      <c r="G24" s="39">
        <v>30</v>
      </c>
      <c r="H24" s="40">
        <f>G24*C24</f>
        <v>43.5</v>
      </c>
      <c r="I24" s="26" t="s">
        <v>31</v>
      </c>
      <c r="J24" s="45"/>
      <c r="K24" s="24"/>
      <c r="L24" s="2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16" s="8" customFormat="1" ht="31.5" customHeight="1">
      <c r="A25" s="101">
        <v>5</v>
      </c>
      <c r="B25" s="102" t="s">
        <v>32</v>
      </c>
      <c r="C25" s="103">
        <v>8.3</v>
      </c>
      <c r="D25" s="103" t="s">
        <v>14</v>
      </c>
      <c r="E25" s="103">
        <v>15</v>
      </c>
      <c r="F25" s="104">
        <f>C25*E25</f>
        <v>124.50000000000001</v>
      </c>
      <c r="G25" s="103">
        <v>15</v>
      </c>
      <c r="H25" s="104">
        <f>C25*G25</f>
        <v>124.50000000000001</v>
      </c>
      <c r="I25" s="105" t="s">
        <v>33</v>
      </c>
      <c r="J25" s="106"/>
      <c r="K25" s="107"/>
      <c r="L25" s="107"/>
      <c r="M25" s="107"/>
      <c r="N25" s="107"/>
      <c r="O25" s="107"/>
      <c r="P25" s="9"/>
    </row>
    <row r="26" spans="1:10" ht="18" customHeight="1">
      <c r="A26" s="130" t="s">
        <v>35</v>
      </c>
      <c r="B26" s="131"/>
      <c r="C26" s="47"/>
      <c r="D26" s="47"/>
      <c r="E26" s="46"/>
      <c r="F26" s="46"/>
      <c r="G26" s="47"/>
      <c r="H26" s="46"/>
      <c r="I26" s="48"/>
      <c r="J26" s="44"/>
    </row>
    <row r="27" spans="1:10" s="9" customFormat="1" ht="27.75" customHeight="1">
      <c r="A27" s="37">
        <v>1</v>
      </c>
      <c r="B27" s="38" t="s">
        <v>13</v>
      </c>
      <c r="C27" s="39">
        <v>7.8</v>
      </c>
      <c r="D27" s="39" t="s">
        <v>14</v>
      </c>
      <c r="E27" s="39">
        <v>9</v>
      </c>
      <c r="F27" s="40">
        <f>E27*C27</f>
        <v>70.2</v>
      </c>
      <c r="G27" s="39">
        <v>12</v>
      </c>
      <c r="H27" s="40">
        <f>G27*C27</f>
        <v>93.6</v>
      </c>
      <c r="I27" s="26" t="s">
        <v>15</v>
      </c>
      <c r="J27" s="44"/>
    </row>
    <row r="28" spans="1:10" s="8" customFormat="1" ht="29.25" customHeight="1">
      <c r="A28" s="37">
        <v>2</v>
      </c>
      <c r="B28" s="38" t="s">
        <v>16</v>
      </c>
      <c r="C28" s="39">
        <f>11*2.8</f>
        <v>30.799999999999997</v>
      </c>
      <c r="D28" s="39" t="s">
        <v>14</v>
      </c>
      <c r="E28" s="39">
        <v>9</v>
      </c>
      <c r="F28" s="40">
        <f>E28*C28</f>
        <v>277.2</v>
      </c>
      <c r="G28" s="39">
        <v>12</v>
      </c>
      <c r="H28" s="40">
        <f>G28*C28</f>
        <v>369.59999999999997</v>
      </c>
      <c r="I28" s="26" t="s">
        <v>15</v>
      </c>
      <c r="J28" s="44"/>
    </row>
    <row r="29" spans="1:30" s="9" customFormat="1" ht="31.5" customHeight="1">
      <c r="A29" s="37">
        <v>4</v>
      </c>
      <c r="B29" s="38" t="s">
        <v>27</v>
      </c>
      <c r="C29" s="39">
        <v>1</v>
      </c>
      <c r="D29" s="39" t="s">
        <v>28</v>
      </c>
      <c r="E29" s="39">
        <v>8</v>
      </c>
      <c r="F29" s="40">
        <f>E29*C29</f>
        <v>8</v>
      </c>
      <c r="G29" s="39">
        <v>15</v>
      </c>
      <c r="H29" s="40">
        <f>G29*C29</f>
        <v>15</v>
      </c>
      <c r="I29" s="26" t="s">
        <v>29</v>
      </c>
      <c r="J29" s="45"/>
      <c r="K29" s="24"/>
      <c r="L29" s="2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16" s="8" customFormat="1" ht="31.5" customHeight="1">
      <c r="A30" s="101">
        <v>8</v>
      </c>
      <c r="B30" s="102" t="s">
        <v>32</v>
      </c>
      <c r="C30" s="103">
        <v>7.8</v>
      </c>
      <c r="D30" s="103" t="s">
        <v>14</v>
      </c>
      <c r="E30" s="103">
        <v>15</v>
      </c>
      <c r="F30" s="104">
        <f>C30*E30</f>
        <v>117</v>
      </c>
      <c r="G30" s="103">
        <v>15</v>
      </c>
      <c r="H30" s="104">
        <f>C30*G30</f>
        <v>117</v>
      </c>
      <c r="I30" s="105" t="s">
        <v>36</v>
      </c>
      <c r="J30" s="106"/>
      <c r="K30" s="107"/>
      <c r="L30" s="107"/>
      <c r="M30" s="107"/>
      <c r="N30" s="107"/>
      <c r="O30" s="107"/>
      <c r="P30" s="9"/>
    </row>
    <row r="31" spans="1:10" ht="15.75" customHeight="1">
      <c r="A31" s="130" t="s">
        <v>37</v>
      </c>
      <c r="B31" s="131"/>
      <c r="C31" s="50"/>
      <c r="D31" s="50"/>
      <c r="E31" s="51"/>
      <c r="F31" s="51"/>
      <c r="G31" s="52"/>
      <c r="H31" s="51"/>
      <c r="I31" s="53"/>
      <c r="J31" s="44"/>
    </row>
    <row r="32" spans="1:10" s="9" customFormat="1" ht="19.5" customHeight="1">
      <c r="A32" s="43">
        <v>1</v>
      </c>
      <c r="B32" s="38" t="s">
        <v>27</v>
      </c>
      <c r="C32" s="39">
        <v>2</v>
      </c>
      <c r="D32" s="39" t="s">
        <v>28</v>
      </c>
      <c r="E32" s="39">
        <v>8</v>
      </c>
      <c r="F32" s="40">
        <f>E32*C32</f>
        <v>16</v>
      </c>
      <c r="G32" s="39">
        <v>15</v>
      </c>
      <c r="H32" s="40">
        <f>G32*C32</f>
        <v>30</v>
      </c>
      <c r="I32" s="26" t="s">
        <v>29</v>
      </c>
      <c r="J32" s="44"/>
    </row>
    <row r="33" spans="1:10" ht="39.75" customHeight="1">
      <c r="A33" s="43">
        <v>2</v>
      </c>
      <c r="B33" s="38" t="s">
        <v>17</v>
      </c>
      <c r="C33" s="39">
        <v>4.9</v>
      </c>
      <c r="D33" s="39" t="s">
        <v>14</v>
      </c>
      <c r="E33" s="39">
        <v>10</v>
      </c>
      <c r="F33" s="40">
        <f>E33*C33</f>
        <v>49</v>
      </c>
      <c r="G33" s="39">
        <v>25</v>
      </c>
      <c r="H33" s="40">
        <f>G33*C33</f>
        <v>122.50000000000001</v>
      </c>
      <c r="I33" s="29" t="s">
        <v>18</v>
      </c>
      <c r="J33" s="44"/>
    </row>
    <row r="34" spans="1:10" s="9" customFormat="1" ht="38.25" customHeight="1">
      <c r="A34" s="39">
        <v>3</v>
      </c>
      <c r="B34" s="38" t="s">
        <v>38</v>
      </c>
      <c r="C34" s="39">
        <f>9.3*2.5</f>
        <v>23.25</v>
      </c>
      <c r="D34" s="39" t="s">
        <v>14</v>
      </c>
      <c r="E34" s="39">
        <v>10</v>
      </c>
      <c r="F34" s="40">
        <f>E34*C34</f>
        <v>232.5</v>
      </c>
      <c r="G34" s="39">
        <v>25</v>
      </c>
      <c r="H34" s="40">
        <f>G34*C34</f>
        <v>581.25</v>
      </c>
      <c r="I34" s="29" t="s">
        <v>18</v>
      </c>
      <c r="J34" s="44"/>
    </row>
    <row r="35" spans="1:10" s="9" customFormat="1" ht="38.25" customHeight="1">
      <c r="A35" s="39">
        <v>4</v>
      </c>
      <c r="B35" s="38" t="s">
        <v>39</v>
      </c>
      <c r="C35" s="39">
        <v>1</v>
      </c>
      <c r="D35" s="39" t="s">
        <v>40</v>
      </c>
      <c r="E35" s="39">
        <v>85</v>
      </c>
      <c r="F35" s="40">
        <f>E35*C35</f>
        <v>85</v>
      </c>
      <c r="G35" s="39">
        <v>95</v>
      </c>
      <c r="H35" s="40">
        <f>G35*C35</f>
        <v>95</v>
      </c>
      <c r="I35" s="29" t="s">
        <v>41</v>
      </c>
      <c r="J35" s="44"/>
    </row>
    <row r="36" spans="1:10" s="9" customFormat="1" ht="22.5" customHeight="1">
      <c r="A36" s="39">
        <v>5</v>
      </c>
      <c r="B36" s="38" t="s">
        <v>42</v>
      </c>
      <c r="C36" s="39">
        <v>1</v>
      </c>
      <c r="D36" s="39" t="s">
        <v>43</v>
      </c>
      <c r="E36" s="39">
        <v>100</v>
      </c>
      <c r="F36" s="40">
        <f>E36*C36</f>
        <v>100</v>
      </c>
      <c r="G36" s="39">
        <v>120</v>
      </c>
      <c r="H36" s="40">
        <f>G36*C36</f>
        <v>120</v>
      </c>
      <c r="I36" s="38" t="s">
        <v>42</v>
      </c>
      <c r="J36" s="44"/>
    </row>
    <row r="37" spans="1:30" s="13" customFormat="1" ht="19.5" customHeight="1">
      <c r="A37" s="130" t="s">
        <v>44</v>
      </c>
      <c r="B37" s="131"/>
      <c r="C37" s="46"/>
      <c r="D37" s="46"/>
      <c r="E37" s="47"/>
      <c r="F37" s="46"/>
      <c r="G37" s="47"/>
      <c r="H37" s="46"/>
      <c r="I37" s="48"/>
      <c r="J37" s="44"/>
      <c r="K37" s="8"/>
      <c r="L37" s="8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s="13" customFormat="1" ht="37.5" customHeight="1">
      <c r="A38" s="43">
        <v>1</v>
      </c>
      <c r="B38" s="38" t="s">
        <v>17</v>
      </c>
      <c r="C38" s="39">
        <v>3.5</v>
      </c>
      <c r="D38" s="39" t="s">
        <v>14</v>
      </c>
      <c r="E38" s="39">
        <v>10</v>
      </c>
      <c r="F38" s="40">
        <f>E38*C38</f>
        <v>35</v>
      </c>
      <c r="G38" s="39">
        <v>25</v>
      </c>
      <c r="H38" s="40">
        <f>G38*C38</f>
        <v>87.5</v>
      </c>
      <c r="I38" s="29" t="s">
        <v>18</v>
      </c>
      <c r="J38" s="4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13" customFormat="1" ht="39" customHeight="1">
      <c r="A39" s="39">
        <v>2</v>
      </c>
      <c r="B39" s="38" t="s">
        <v>38</v>
      </c>
      <c r="C39" s="39">
        <f>7.8*2.5</f>
        <v>19.5</v>
      </c>
      <c r="D39" s="39" t="s">
        <v>14</v>
      </c>
      <c r="E39" s="39">
        <v>10</v>
      </c>
      <c r="F39" s="40">
        <f>E39*C39</f>
        <v>195</v>
      </c>
      <c r="G39" s="39">
        <v>25</v>
      </c>
      <c r="H39" s="40">
        <f>G39*C39</f>
        <v>487.5</v>
      </c>
      <c r="I39" s="29" t="s">
        <v>18</v>
      </c>
      <c r="J39" s="4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20.25" customHeight="1">
      <c r="A40" s="43">
        <v>3</v>
      </c>
      <c r="B40" s="54" t="s">
        <v>45</v>
      </c>
      <c r="C40" s="39">
        <v>17</v>
      </c>
      <c r="D40" s="39" t="s">
        <v>14</v>
      </c>
      <c r="E40" s="37">
        <v>25</v>
      </c>
      <c r="F40" s="40">
        <f>E40*C40</f>
        <v>425</v>
      </c>
      <c r="G40" s="37">
        <v>20</v>
      </c>
      <c r="H40" s="40">
        <f>G40*C40</f>
        <v>340</v>
      </c>
      <c r="I40" s="38" t="s">
        <v>46</v>
      </c>
      <c r="J40" s="45"/>
      <c r="K40" s="24"/>
      <c r="L40" s="24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20.25" customHeight="1">
      <c r="A41" s="43">
        <v>4</v>
      </c>
      <c r="B41" s="54" t="s">
        <v>47</v>
      </c>
      <c r="C41" s="39">
        <v>1</v>
      </c>
      <c r="D41" s="39" t="s">
        <v>43</v>
      </c>
      <c r="E41" s="37">
        <v>100</v>
      </c>
      <c r="F41" s="40">
        <f>E41*C41</f>
        <v>100</v>
      </c>
      <c r="G41" s="37">
        <v>100</v>
      </c>
      <c r="H41" s="40">
        <f>G41*C41</f>
        <v>100</v>
      </c>
      <c r="I41" s="38" t="s">
        <v>48</v>
      </c>
      <c r="J41" s="45"/>
      <c r="K41" s="24"/>
      <c r="L41" s="24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s="9" customFormat="1" ht="31.5" customHeight="1">
      <c r="A42" s="39">
        <v>5</v>
      </c>
      <c r="B42" s="38" t="s">
        <v>27</v>
      </c>
      <c r="C42" s="39">
        <v>1</v>
      </c>
      <c r="D42" s="39" t="s">
        <v>28</v>
      </c>
      <c r="E42" s="39">
        <v>8</v>
      </c>
      <c r="F42" s="40">
        <f>E42*C42</f>
        <v>8</v>
      </c>
      <c r="G42" s="39">
        <v>15</v>
      </c>
      <c r="H42" s="40">
        <f>G42*C42</f>
        <v>15</v>
      </c>
      <c r="I42" s="26" t="s">
        <v>29</v>
      </c>
      <c r="J42" s="45"/>
      <c r="K42" s="24"/>
      <c r="L42" s="2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12" s="9" customFormat="1" ht="31.5" customHeight="1">
      <c r="A43" s="43">
        <v>6</v>
      </c>
      <c r="B43" s="38" t="s">
        <v>39</v>
      </c>
      <c r="C43" s="39">
        <v>1</v>
      </c>
      <c r="D43" s="39" t="s">
        <v>40</v>
      </c>
      <c r="E43" s="39">
        <v>85</v>
      </c>
      <c r="F43" s="40">
        <f>C43*E43</f>
        <v>85</v>
      </c>
      <c r="G43" s="39">
        <v>95</v>
      </c>
      <c r="H43" s="40">
        <f>C43*G43</f>
        <v>95</v>
      </c>
      <c r="I43" s="38" t="s">
        <v>41</v>
      </c>
      <c r="J43" s="45"/>
      <c r="K43" s="24"/>
      <c r="L43" s="24"/>
    </row>
    <row r="44" spans="1:30" s="13" customFormat="1" ht="19.5" customHeight="1">
      <c r="A44" s="130" t="s">
        <v>49</v>
      </c>
      <c r="B44" s="131"/>
      <c r="C44" s="46"/>
      <c r="D44" s="46"/>
      <c r="E44" s="47"/>
      <c r="F44" s="46"/>
      <c r="G44" s="47"/>
      <c r="H44" s="46"/>
      <c r="I44" s="48"/>
      <c r="J44" s="44"/>
      <c r="K44" s="8"/>
      <c r="L44" s="8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s="13" customFormat="1" ht="37.5" customHeight="1">
      <c r="A45" s="43">
        <v>1</v>
      </c>
      <c r="B45" s="38" t="s">
        <v>17</v>
      </c>
      <c r="C45" s="39">
        <v>5.9</v>
      </c>
      <c r="D45" s="39" t="s">
        <v>14</v>
      </c>
      <c r="E45" s="39">
        <v>10</v>
      </c>
      <c r="F45" s="40">
        <f>E45*C45</f>
        <v>59</v>
      </c>
      <c r="G45" s="39">
        <v>25</v>
      </c>
      <c r="H45" s="40">
        <f>G45*C45</f>
        <v>147.5</v>
      </c>
      <c r="I45" s="29" t="s">
        <v>18</v>
      </c>
      <c r="J45" s="4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s="13" customFormat="1" ht="39" customHeight="1">
      <c r="A46" s="39">
        <v>2</v>
      </c>
      <c r="B46" s="38" t="s">
        <v>38</v>
      </c>
      <c r="C46" s="39">
        <v>14.5</v>
      </c>
      <c r="D46" s="39" t="s">
        <v>14</v>
      </c>
      <c r="E46" s="39">
        <v>10</v>
      </c>
      <c r="F46" s="40">
        <f>E46*C46</f>
        <v>145</v>
      </c>
      <c r="G46" s="39">
        <v>25</v>
      </c>
      <c r="H46" s="40">
        <f>G46*C46</f>
        <v>362.5</v>
      </c>
      <c r="I46" s="29" t="s">
        <v>18</v>
      </c>
      <c r="J46" s="4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10" s="9" customFormat="1" ht="27.75" customHeight="1">
      <c r="A47" s="43">
        <v>3</v>
      </c>
      <c r="B47" s="38" t="s">
        <v>13</v>
      </c>
      <c r="C47" s="39">
        <v>5.9</v>
      </c>
      <c r="D47" s="39" t="s">
        <v>14</v>
      </c>
      <c r="E47" s="39">
        <v>9</v>
      </c>
      <c r="F47" s="40">
        <f>E47*C47</f>
        <v>53.1</v>
      </c>
      <c r="G47" s="39">
        <v>12</v>
      </c>
      <c r="H47" s="40">
        <f>G47*C47</f>
        <v>70.80000000000001</v>
      </c>
      <c r="I47" s="26" t="s">
        <v>50</v>
      </c>
      <c r="J47" s="44"/>
    </row>
    <row r="48" spans="1:30" ht="21" customHeight="1">
      <c r="A48" s="39">
        <v>4</v>
      </c>
      <c r="B48" s="54" t="s">
        <v>51</v>
      </c>
      <c r="C48" s="39">
        <v>5.9</v>
      </c>
      <c r="D48" s="39" t="s">
        <v>14</v>
      </c>
      <c r="E48" s="37">
        <v>25</v>
      </c>
      <c r="F48" s="40">
        <f>E48*C48</f>
        <v>147.5</v>
      </c>
      <c r="G48" s="37">
        <v>20</v>
      </c>
      <c r="H48" s="40">
        <f>G48*C48</f>
        <v>118</v>
      </c>
      <c r="I48" s="38" t="s">
        <v>52</v>
      </c>
      <c r="J48" s="45"/>
      <c r="K48" s="24"/>
      <c r="L48" s="24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21" customHeight="1">
      <c r="A49" s="43">
        <v>5</v>
      </c>
      <c r="B49" s="54" t="s">
        <v>53</v>
      </c>
      <c r="C49" s="39">
        <v>1</v>
      </c>
      <c r="D49" s="39" t="s">
        <v>43</v>
      </c>
      <c r="E49" s="37">
        <v>20</v>
      </c>
      <c r="F49" s="40">
        <f>E49*C49</f>
        <v>20</v>
      </c>
      <c r="G49" s="37">
        <v>200</v>
      </c>
      <c r="H49" s="40">
        <f>G49*C49</f>
        <v>200</v>
      </c>
      <c r="I49" s="38" t="s">
        <v>54</v>
      </c>
      <c r="J49" s="87"/>
      <c r="K49" s="115"/>
      <c r="L49" s="115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12" s="9" customFormat="1" ht="31.5" customHeight="1">
      <c r="A50" s="39">
        <v>6</v>
      </c>
      <c r="B50" s="38" t="s">
        <v>39</v>
      </c>
      <c r="C50" s="39">
        <v>1</v>
      </c>
      <c r="D50" s="39" t="s">
        <v>40</v>
      </c>
      <c r="E50" s="39">
        <v>85</v>
      </c>
      <c r="F50" s="40">
        <f>C50*E50</f>
        <v>85</v>
      </c>
      <c r="G50" s="39">
        <v>95</v>
      </c>
      <c r="H50" s="40">
        <f>C50*G50</f>
        <v>95</v>
      </c>
      <c r="I50" s="38" t="s">
        <v>41</v>
      </c>
      <c r="J50" s="45"/>
      <c r="K50" s="24"/>
      <c r="L50" s="24"/>
    </row>
    <row r="51" spans="1:17" ht="18" customHeight="1">
      <c r="A51" s="73" t="s">
        <v>55</v>
      </c>
      <c r="B51" s="74" t="s">
        <v>56</v>
      </c>
      <c r="C51" s="75"/>
      <c r="D51" s="75"/>
      <c r="E51" s="75"/>
      <c r="F51" s="70"/>
      <c r="G51" s="70"/>
      <c r="H51" s="70"/>
      <c r="I51" s="71"/>
      <c r="J51" s="59"/>
      <c r="K51" s="23"/>
      <c r="L51" s="23"/>
      <c r="M51" s="23"/>
      <c r="N51" s="23"/>
      <c r="O51" s="23"/>
      <c r="P51" s="16"/>
      <c r="Q51" s="16"/>
    </row>
    <row r="52" spans="1:30" s="19" customFormat="1" ht="101.25" customHeight="1">
      <c r="A52" s="76">
        <v>3</v>
      </c>
      <c r="B52" s="38" t="s">
        <v>57</v>
      </c>
      <c r="C52" s="77">
        <v>92</v>
      </c>
      <c r="D52" s="39" t="s">
        <v>14</v>
      </c>
      <c r="E52" s="39">
        <v>45</v>
      </c>
      <c r="F52" s="40">
        <f>E52*C52</f>
        <v>4140</v>
      </c>
      <c r="G52" s="39">
        <v>30</v>
      </c>
      <c r="H52" s="40">
        <f>G52*C52</f>
        <v>2760</v>
      </c>
      <c r="I52" s="29" t="s">
        <v>58</v>
      </c>
      <c r="J52" s="59"/>
      <c r="K52" s="23"/>
      <c r="L52" s="23"/>
      <c r="M52" s="23"/>
      <c r="N52" s="23"/>
      <c r="O52" s="23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1:15" s="17" customFormat="1" ht="17.25" customHeight="1">
      <c r="A53" s="55"/>
      <c r="B53" s="56" t="s">
        <v>59</v>
      </c>
      <c r="C53" s="132" t="s">
        <v>60</v>
      </c>
      <c r="D53" s="133"/>
      <c r="E53" s="134"/>
      <c r="F53" s="57">
        <f>SUM(F7:F52)</f>
        <v>10095.34</v>
      </c>
      <c r="G53" s="55" t="s">
        <v>8</v>
      </c>
      <c r="H53" s="57">
        <f>SUM(H7:H52)</f>
        <v>11967.27</v>
      </c>
      <c r="I53" s="58" t="s">
        <v>59</v>
      </c>
      <c r="J53" s="59"/>
      <c r="K53" s="23"/>
      <c r="L53" s="23"/>
      <c r="M53" s="23"/>
      <c r="N53" s="23"/>
      <c r="O53" s="23"/>
    </row>
    <row r="54" spans="1:30" s="16" customFormat="1" ht="18" customHeight="1">
      <c r="A54" s="60" t="s">
        <v>61</v>
      </c>
      <c r="B54" s="61" t="s">
        <v>62</v>
      </c>
      <c r="C54" s="135" t="s">
        <v>63</v>
      </c>
      <c r="D54" s="136"/>
      <c r="E54" s="137"/>
      <c r="F54" s="138">
        <f>(H53+F53)*0.08+504</f>
        <v>2269.0088</v>
      </c>
      <c r="G54" s="139"/>
      <c r="H54" s="140"/>
      <c r="I54" s="64" t="s">
        <v>64</v>
      </c>
      <c r="J54" s="59"/>
      <c r="K54" s="23"/>
      <c r="L54" s="23"/>
      <c r="M54" s="23"/>
      <c r="N54" s="23"/>
      <c r="O54" s="23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256" s="16" customFormat="1" ht="18" customHeight="1">
      <c r="A55" s="60" t="s">
        <v>65</v>
      </c>
      <c r="B55" s="61" t="s">
        <v>66</v>
      </c>
      <c r="C55" s="135" t="s">
        <v>67</v>
      </c>
      <c r="D55" s="136"/>
      <c r="E55" s="137"/>
      <c r="F55" s="138">
        <f>(F53+H53)*0.17</f>
        <v>3750.6437000000005</v>
      </c>
      <c r="G55" s="139"/>
      <c r="H55" s="140"/>
      <c r="I55" s="65"/>
      <c r="J55" s="59"/>
      <c r="K55" s="23"/>
      <c r="L55" s="23"/>
      <c r="M55" s="23"/>
      <c r="N55" s="23"/>
      <c r="O55" s="23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30" s="15" customFormat="1" ht="18" customHeight="1">
      <c r="A56" s="60"/>
      <c r="B56" s="66"/>
      <c r="C56" s="62"/>
      <c r="D56" s="62"/>
      <c r="E56" s="62"/>
      <c r="F56" s="63"/>
      <c r="G56" s="63"/>
      <c r="H56" s="63"/>
      <c r="I56" s="67"/>
      <c r="J56" s="59"/>
      <c r="K56" s="23"/>
      <c r="L56" s="23"/>
      <c r="M56" s="23"/>
      <c r="N56" s="23"/>
      <c r="O56" s="23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1:30" s="10" customFormat="1" ht="15.75" customHeight="1">
      <c r="A57" s="68" t="s">
        <v>68</v>
      </c>
      <c r="B57" s="69" t="s">
        <v>69</v>
      </c>
      <c r="C57" s="70"/>
      <c r="D57" s="70"/>
      <c r="E57" s="70"/>
      <c r="F57" s="70"/>
      <c r="G57" s="70"/>
      <c r="H57" s="70"/>
      <c r="I57" s="71"/>
      <c r="J57" s="59"/>
      <c r="K57" s="23"/>
      <c r="L57" s="23"/>
      <c r="M57" s="23"/>
      <c r="N57" s="23"/>
      <c r="O57" s="23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s="10" customFormat="1" ht="26.25" customHeight="1">
      <c r="A58" s="43">
        <v>1</v>
      </c>
      <c r="B58" s="41" t="s">
        <v>70</v>
      </c>
      <c r="C58" s="43">
        <v>1</v>
      </c>
      <c r="D58" s="43" t="s">
        <v>43</v>
      </c>
      <c r="E58" s="43">
        <v>0</v>
      </c>
      <c r="F58" s="39">
        <f>E58*C58</f>
        <v>0</v>
      </c>
      <c r="G58" s="43">
        <v>500</v>
      </c>
      <c r="H58" s="39">
        <f>G58</f>
        <v>500</v>
      </c>
      <c r="I58" s="29" t="s">
        <v>71</v>
      </c>
      <c r="J58" s="59"/>
      <c r="K58" s="23"/>
      <c r="L58" s="23"/>
      <c r="M58" s="23"/>
      <c r="N58" s="23"/>
      <c r="O58" s="23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s="10" customFormat="1" ht="24.75" customHeight="1">
      <c r="A59" s="43">
        <v>2</v>
      </c>
      <c r="B59" s="41" t="s">
        <v>72</v>
      </c>
      <c r="C59" s="43">
        <v>1</v>
      </c>
      <c r="D59" s="43" t="s">
        <v>43</v>
      </c>
      <c r="E59" s="43">
        <v>0</v>
      </c>
      <c r="F59" s="39">
        <f>E59*C59</f>
        <v>0</v>
      </c>
      <c r="G59" s="43">
        <v>500</v>
      </c>
      <c r="H59" s="39">
        <f>G59</f>
        <v>500</v>
      </c>
      <c r="I59" s="72" t="s">
        <v>73</v>
      </c>
      <c r="J59" s="59"/>
      <c r="K59" s="23"/>
      <c r="L59" s="23"/>
      <c r="M59" s="23"/>
      <c r="N59" s="23"/>
      <c r="O59" s="23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256" ht="15.75" customHeight="1">
      <c r="A60" s="78" t="s">
        <v>74</v>
      </c>
      <c r="B60" s="79" t="s">
        <v>75</v>
      </c>
      <c r="C60" s="141" t="s">
        <v>76</v>
      </c>
      <c r="D60" s="142"/>
      <c r="E60" s="143"/>
      <c r="F60" s="138">
        <f>F53+H53+F54+F55+H58+H59</f>
        <v>29082.2625</v>
      </c>
      <c r="G60" s="139"/>
      <c r="H60" s="140"/>
      <c r="I60" s="80"/>
      <c r="J60" s="59"/>
      <c r="K60" s="23"/>
      <c r="L60" s="23"/>
      <c r="M60" s="23"/>
      <c r="N60" s="23"/>
      <c r="O60" s="23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s="11" customFormat="1" ht="14.25">
      <c r="A61" s="45" t="s">
        <v>77</v>
      </c>
      <c r="B61" s="81"/>
      <c r="C61" s="45"/>
      <c r="D61" s="45"/>
      <c r="E61" s="82"/>
      <c r="F61" s="82"/>
      <c r="G61" s="83"/>
      <c r="H61" s="82"/>
      <c r="I61" s="81" t="s">
        <v>78</v>
      </c>
      <c r="J61" s="59"/>
      <c r="K61" s="23"/>
      <c r="L61" s="23"/>
      <c r="M61" s="23"/>
      <c r="N61" s="23"/>
      <c r="O61" s="23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256" s="12" customFormat="1" ht="18" customHeight="1">
      <c r="A62" s="84" t="s">
        <v>79</v>
      </c>
      <c r="B62" s="144" t="s">
        <v>80</v>
      </c>
      <c r="C62" s="144"/>
      <c r="D62" s="144"/>
      <c r="E62" s="144"/>
      <c r="F62" s="144"/>
      <c r="G62" s="144"/>
      <c r="H62" s="144"/>
      <c r="I62" s="144"/>
      <c r="J62" s="59"/>
      <c r="K62" s="23"/>
      <c r="L62" s="23"/>
      <c r="M62" s="23"/>
      <c r="N62" s="23"/>
      <c r="O62" s="23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12" customFormat="1" ht="18" customHeight="1">
      <c r="A63" s="84" t="s">
        <v>79</v>
      </c>
      <c r="B63" s="145" t="s">
        <v>81</v>
      </c>
      <c r="C63" s="145"/>
      <c r="D63" s="145"/>
      <c r="E63" s="145"/>
      <c r="F63" s="145"/>
      <c r="G63" s="145"/>
      <c r="H63" s="145"/>
      <c r="I63" s="145"/>
      <c r="J63" s="85"/>
      <c r="K63" s="2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2" customFormat="1" ht="18" customHeight="1">
      <c r="A64" s="84" t="s">
        <v>79</v>
      </c>
      <c r="B64" s="145" t="s">
        <v>82</v>
      </c>
      <c r="C64" s="145"/>
      <c r="D64" s="145"/>
      <c r="E64" s="145"/>
      <c r="F64" s="145"/>
      <c r="G64" s="145"/>
      <c r="H64" s="145"/>
      <c r="I64" s="145"/>
      <c r="J64" s="44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12" customFormat="1" ht="18" customHeight="1">
      <c r="A65" s="84" t="s">
        <v>79</v>
      </c>
      <c r="B65" s="145" t="s">
        <v>83</v>
      </c>
      <c r="C65" s="145"/>
      <c r="D65" s="145"/>
      <c r="E65" s="145"/>
      <c r="F65" s="145"/>
      <c r="G65" s="145"/>
      <c r="H65" s="145"/>
      <c r="I65" s="145"/>
      <c r="J65" s="44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10" ht="14.25">
      <c r="A66" s="86" t="s">
        <v>79</v>
      </c>
      <c r="B66" s="146" t="s">
        <v>84</v>
      </c>
      <c r="C66" s="146"/>
      <c r="D66" s="146"/>
      <c r="E66" s="146"/>
      <c r="F66" s="146"/>
      <c r="G66" s="146"/>
      <c r="H66" s="146"/>
      <c r="I66" s="146"/>
      <c r="J66" s="44"/>
    </row>
    <row r="67" spans="1:10" ht="16.5" customHeight="1">
      <c r="A67" s="86" t="s">
        <v>79</v>
      </c>
      <c r="B67" s="146" t="s">
        <v>85</v>
      </c>
      <c r="C67" s="146"/>
      <c r="D67" s="146"/>
      <c r="E67" s="146"/>
      <c r="F67" s="146"/>
      <c r="G67" s="146"/>
      <c r="H67" s="146"/>
      <c r="I67" s="146"/>
      <c r="J67" s="44"/>
    </row>
    <row r="68" spans="1:10" ht="18.75" customHeight="1">
      <c r="A68" s="86" t="s">
        <v>79</v>
      </c>
      <c r="B68" s="146" t="s">
        <v>86</v>
      </c>
      <c r="C68" s="146"/>
      <c r="D68" s="146"/>
      <c r="E68" s="146"/>
      <c r="F68" s="146"/>
      <c r="G68" s="146"/>
      <c r="H68" s="146"/>
      <c r="I68" s="146"/>
      <c r="J68" s="44"/>
    </row>
    <row r="69" spans="1:10" ht="14.25">
      <c r="A69" s="86" t="s">
        <v>79</v>
      </c>
      <c r="B69" s="146" t="s">
        <v>87</v>
      </c>
      <c r="C69" s="146"/>
      <c r="D69" s="146"/>
      <c r="E69" s="146"/>
      <c r="F69" s="146"/>
      <c r="G69" s="146"/>
      <c r="H69" s="146"/>
      <c r="I69" s="146"/>
      <c r="J69" s="44"/>
    </row>
    <row r="70" spans="1:10" ht="14.25">
      <c r="A70" s="86" t="s">
        <v>79</v>
      </c>
      <c r="B70" s="146" t="s">
        <v>88</v>
      </c>
      <c r="C70" s="146"/>
      <c r="D70" s="146"/>
      <c r="E70" s="146"/>
      <c r="F70" s="146"/>
      <c r="G70" s="146"/>
      <c r="H70" s="146"/>
      <c r="I70" s="146"/>
      <c r="J70" s="44"/>
    </row>
    <row r="71" spans="1:10" ht="14.25">
      <c r="A71" s="86" t="s">
        <v>79</v>
      </c>
      <c r="B71" s="146" t="s">
        <v>89</v>
      </c>
      <c r="C71" s="146"/>
      <c r="D71" s="146"/>
      <c r="E71" s="146"/>
      <c r="F71" s="146"/>
      <c r="G71" s="146"/>
      <c r="H71" s="146"/>
      <c r="I71" s="146"/>
      <c r="J71" s="44"/>
    </row>
    <row r="72" spans="1:10" ht="18.75" customHeight="1">
      <c r="A72" s="87"/>
      <c r="B72" s="147" t="s">
        <v>90</v>
      </c>
      <c r="C72" s="147"/>
      <c r="D72" s="87"/>
      <c r="E72" s="88"/>
      <c r="F72" s="88"/>
      <c r="G72" s="89"/>
      <c r="H72" s="88"/>
      <c r="I72" s="85" t="s">
        <v>91</v>
      </c>
      <c r="J72" s="44"/>
    </row>
    <row r="73" spans="1:10" ht="18.75" customHeight="1">
      <c r="A73" s="87"/>
      <c r="B73" s="85"/>
      <c r="C73" s="87"/>
      <c r="D73" s="87"/>
      <c r="E73" s="88"/>
      <c r="F73" s="88"/>
      <c r="G73" s="89"/>
      <c r="H73" s="88"/>
      <c r="I73" s="85"/>
      <c r="J73" s="44"/>
    </row>
    <row r="74" spans="1:11" ht="18.75" customHeight="1">
      <c r="A74" s="87"/>
      <c r="B74" s="147" t="s">
        <v>92</v>
      </c>
      <c r="C74" s="147"/>
      <c r="D74" s="147"/>
      <c r="E74" s="88"/>
      <c r="F74" s="88"/>
      <c r="G74" s="89"/>
      <c r="H74" s="147" t="s">
        <v>93</v>
      </c>
      <c r="I74" s="147"/>
      <c r="J74" s="87"/>
      <c r="K74" s="87"/>
    </row>
    <row r="75" spans="1:10" ht="14.25">
      <c r="A75" s="87"/>
      <c r="B75" s="85"/>
      <c r="C75" s="87"/>
      <c r="D75" s="87"/>
      <c r="E75" s="88"/>
      <c r="F75" s="88"/>
      <c r="G75" s="89"/>
      <c r="H75" s="88"/>
      <c r="I75" s="85"/>
      <c r="J75" s="44"/>
    </row>
    <row r="76" spans="1:10" ht="20.25">
      <c r="A76" s="148" t="s">
        <v>94</v>
      </c>
      <c r="B76" s="149"/>
      <c r="C76" s="90"/>
      <c r="D76" s="90"/>
      <c r="E76" s="90"/>
      <c r="F76" s="90"/>
      <c r="G76" s="90"/>
      <c r="H76" s="90"/>
      <c r="I76" s="91" t="s">
        <v>95</v>
      </c>
      <c r="J76" s="44"/>
    </row>
    <row r="77" spans="1:256" ht="49.5">
      <c r="A77" s="92">
        <v>1</v>
      </c>
      <c r="B77" s="26" t="s">
        <v>96</v>
      </c>
      <c r="C77" s="92">
        <v>42</v>
      </c>
      <c r="D77" s="39" t="s">
        <v>97</v>
      </c>
      <c r="E77" s="39">
        <v>12</v>
      </c>
      <c r="F77" s="39">
        <f aca="true" t="shared" si="0" ref="F77:F97">C77*E77</f>
        <v>504</v>
      </c>
      <c r="G77" s="39"/>
      <c r="H77" s="39"/>
      <c r="I77" s="27" t="s">
        <v>98</v>
      </c>
      <c r="J77" s="93"/>
      <c r="K77" s="19"/>
      <c r="L77" s="19"/>
      <c r="M77" s="19"/>
      <c r="N77" s="19"/>
      <c r="O77" s="19"/>
      <c r="P77" s="19"/>
      <c r="Q77" s="19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</row>
    <row r="78" spans="1:10" ht="14.25">
      <c r="A78" s="42">
        <v>2</v>
      </c>
      <c r="B78" s="41" t="s">
        <v>99</v>
      </c>
      <c r="C78" s="39">
        <v>34</v>
      </c>
      <c r="D78" s="43" t="s">
        <v>14</v>
      </c>
      <c r="E78" s="43">
        <v>65</v>
      </c>
      <c r="F78" s="39">
        <f t="shared" si="0"/>
        <v>2210</v>
      </c>
      <c r="G78" s="43"/>
      <c r="H78" s="43"/>
      <c r="I78" s="94" t="s">
        <v>100</v>
      </c>
      <c r="J78" s="44"/>
    </row>
    <row r="79" spans="1:10" ht="14.25">
      <c r="A79" s="92">
        <v>3</v>
      </c>
      <c r="B79" s="41" t="s">
        <v>101</v>
      </c>
      <c r="C79" s="39">
        <v>29</v>
      </c>
      <c r="D79" s="43" t="s">
        <v>14</v>
      </c>
      <c r="E79" s="43">
        <v>65</v>
      </c>
      <c r="F79" s="39">
        <f t="shared" si="0"/>
        <v>1885</v>
      </c>
      <c r="G79" s="43"/>
      <c r="H79" s="43"/>
      <c r="I79" s="94" t="s">
        <v>102</v>
      </c>
      <c r="J79" s="44"/>
    </row>
    <row r="80" spans="1:10" s="19" customFormat="1" ht="14.25">
      <c r="A80" s="42">
        <v>4</v>
      </c>
      <c r="B80" s="38" t="s">
        <v>103</v>
      </c>
      <c r="C80" s="39">
        <v>5.9</v>
      </c>
      <c r="D80" s="39" t="s">
        <v>14</v>
      </c>
      <c r="E80" s="39">
        <v>45</v>
      </c>
      <c r="F80" s="39">
        <f t="shared" si="0"/>
        <v>265.5</v>
      </c>
      <c r="G80" s="39"/>
      <c r="H80" s="39"/>
      <c r="I80" s="26" t="s">
        <v>104</v>
      </c>
      <c r="J80" s="49"/>
    </row>
    <row r="81" spans="1:10" s="19" customFormat="1" ht="14.25">
      <c r="A81" s="92">
        <v>5</v>
      </c>
      <c r="B81" s="38" t="s">
        <v>105</v>
      </c>
      <c r="C81" s="39">
        <v>14.5</v>
      </c>
      <c r="D81" s="39" t="s">
        <v>14</v>
      </c>
      <c r="E81" s="39">
        <v>35</v>
      </c>
      <c r="F81" s="39">
        <f t="shared" si="0"/>
        <v>507.5</v>
      </c>
      <c r="G81" s="39"/>
      <c r="H81" s="39"/>
      <c r="I81" s="26" t="s">
        <v>106</v>
      </c>
      <c r="J81" s="49"/>
    </row>
    <row r="82" spans="1:10" s="19" customFormat="1" ht="14.25">
      <c r="A82" s="42">
        <v>6</v>
      </c>
      <c r="B82" s="38" t="s">
        <v>107</v>
      </c>
      <c r="C82" s="39">
        <v>5</v>
      </c>
      <c r="D82" s="39" t="s">
        <v>14</v>
      </c>
      <c r="E82" s="39">
        <v>45</v>
      </c>
      <c r="F82" s="39">
        <f t="shared" si="0"/>
        <v>225</v>
      </c>
      <c r="G82" s="39"/>
      <c r="H82" s="39"/>
      <c r="I82" s="26" t="s">
        <v>104</v>
      </c>
      <c r="J82" s="49"/>
    </row>
    <row r="83" spans="1:10" s="19" customFormat="1" ht="14.25">
      <c r="A83" s="92">
        <v>7</v>
      </c>
      <c r="B83" s="38" t="s">
        <v>108</v>
      </c>
      <c r="C83" s="39">
        <v>24</v>
      </c>
      <c r="D83" s="39" t="s">
        <v>14</v>
      </c>
      <c r="E83" s="39">
        <v>35</v>
      </c>
      <c r="F83" s="39">
        <f t="shared" si="0"/>
        <v>840</v>
      </c>
      <c r="G83" s="39"/>
      <c r="H83" s="39"/>
      <c r="I83" s="26" t="s">
        <v>109</v>
      </c>
      <c r="J83" s="49"/>
    </row>
    <row r="84" spans="1:10" s="19" customFormat="1" ht="14.25">
      <c r="A84" s="42">
        <v>8</v>
      </c>
      <c r="B84" s="38" t="s">
        <v>110</v>
      </c>
      <c r="C84" s="39">
        <v>3.5</v>
      </c>
      <c r="D84" s="39" t="s">
        <v>14</v>
      </c>
      <c r="E84" s="39">
        <v>45</v>
      </c>
      <c r="F84" s="39">
        <f t="shared" si="0"/>
        <v>157.5</v>
      </c>
      <c r="G84" s="39"/>
      <c r="H84" s="39"/>
      <c r="I84" s="26" t="s">
        <v>111</v>
      </c>
      <c r="J84" s="49"/>
    </row>
    <row r="85" spans="1:10" s="19" customFormat="1" ht="14.25">
      <c r="A85" s="92">
        <v>9</v>
      </c>
      <c r="B85" s="38" t="s">
        <v>112</v>
      </c>
      <c r="C85" s="39">
        <v>20</v>
      </c>
      <c r="D85" s="39" t="s">
        <v>14</v>
      </c>
      <c r="E85" s="39">
        <v>35</v>
      </c>
      <c r="F85" s="39">
        <f t="shared" si="0"/>
        <v>700</v>
      </c>
      <c r="G85" s="39"/>
      <c r="H85" s="39"/>
      <c r="I85" s="26" t="s">
        <v>109</v>
      </c>
      <c r="J85" s="49"/>
    </row>
    <row r="86" spans="1:10" s="19" customFormat="1" ht="14.25">
      <c r="A86" s="42">
        <v>10</v>
      </c>
      <c r="B86" s="38" t="s">
        <v>113</v>
      </c>
      <c r="C86" s="39">
        <v>4</v>
      </c>
      <c r="D86" s="39" t="s">
        <v>20</v>
      </c>
      <c r="E86" s="39">
        <v>800</v>
      </c>
      <c r="F86" s="39">
        <f t="shared" si="0"/>
        <v>3200</v>
      </c>
      <c r="G86" s="39"/>
      <c r="H86" s="39"/>
      <c r="I86" s="28" t="s">
        <v>113</v>
      </c>
      <c r="J86" s="49"/>
    </row>
    <row r="87" spans="1:10" ht="14.25">
      <c r="A87" s="92">
        <v>11</v>
      </c>
      <c r="B87" s="41" t="s">
        <v>114</v>
      </c>
      <c r="C87" s="43">
        <v>3</v>
      </c>
      <c r="D87" s="95" t="s">
        <v>115</v>
      </c>
      <c r="E87" s="95">
        <v>600</v>
      </c>
      <c r="F87" s="39">
        <f t="shared" si="0"/>
        <v>1800</v>
      </c>
      <c r="G87" s="95"/>
      <c r="H87" s="43"/>
      <c r="I87" s="29" t="s">
        <v>116</v>
      </c>
      <c r="J87" s="44"/>
    </row>
    <row r="88" spans="1:10" ht="14.25">
      <c r="A88" s="42">
        <v>12</v>
      </c>
      <c r="B88" s="96" t="s">
        <v>117</v>
      </c>
      <c r="C88" s="42">
        <v>1</v>
      </c>
      <c r="D88" s="95" t="s">
        <v>115</v>
      </c>
      <c r="E88" s="43">
        <v>450</v>
      </c>
      <c r="F88" s="39">
        <f t="shared" si="0"/>
        <v>450</v>
      </c>
      <c r="G88" s="43"/>
      <c r="H88" s="43"/>
      <c r="I88" s="28" t="s">
        <v>118</v>
      </c>
      <c r="J88" s="44"/>
    </row>
    <row r="89" spans="1:10" ht="14.25">
      <c r="A89" s="92">
        <v>13</v>
      </c>
      <c r="B89" s="96" t="s">
        <v>119</v>
      </c>
      <c r="C89" s="42">
        <v>1</v>
      </c>
      <c r="D89" s="95" t="s">
        <v>115</v>
      </c>
      <c r="E89" s="43">
        <v>900</v>
      </c>
      <c r="F89" s="39">
        <f t="shared" si="0"/>
        <v>900</v>
      </c>
      <c r="G89" s="43"/>
      <c r="H89" s="43"/>
      <c r="I89" s="96" t="s">
        <v>119</v>
      </c>
      <c r="J89" s="44"/>
    </row>
    <row r="90" spans="1:10" ht="14.25">
      <c r="A90" s="42">
        <v>14</v>
      </c>
      <c r="B90" s="96" t="s">
        <v>120</v>
      </c>
      <c r="C90" s="42">
        <v>6</v>
      </c>
      <c r="D90" s="95" t="s">
        <v>28</v>
      </c>
      <c r="E90" s="43">
        <v>35</v>
      </c>
      <c r="F90" s="39">
        <f t="shared" si="0"/>
        <v>210</v>
      </c>
      <c r="G90" s="43"/>
      <c r="H90" s="43"/>
      <c r="I90" s="96" t="s">
        <v>120</v>
      </c>
      <c r="J90" s="44"/>
    </row>
    <row r="91" spans="1:10" ht="14.25">
      <c r="A91" s="42"/>
      <c r="B91" s="96" t="s">
        <v>121</v>
      </c>
      <c r="C91" s="42">
        <v>2.9</v>
      </c>
      <c r="D91" s="95" t="s">
        <v>20</v>
      </c>
      <c r="E91" s="43">
        <v>150</v>
      </c>
      <c r="F91" s="39">
        <f t="shared" si="0"/>
        <v>435</v>
      </c>
      <c r="G91" s="43"/>
      <c r="H91" s="43"/>
      <c r="I91" s="96" t="s">
        <v>120</v>
      </c>
      <c r="J91" s="44"/>
    </row>
    <row r="92" spans="1:10" ht="14.25">
      <c r="A92" s="92">
        <v>15</v>
      </c>
      <c r="B92" s="96" t="s">
        <v>122</v>
      </c>
      <c r="C92" s="42">
        <v>4.8</v>
      </c>
      <c r="D92" s="95" t="s">
        <v>20</v>
      </c>
      <c r="E92" s="43">
        <v>70</v>
      </c>
      <c r="F92" s="39">
        <f t="shared" si="0"/>
        <v>336</v>
      </c>
      <c r="G92" s="43"/>
      <c r="H92" s="43"/>
      <c r="I92" s="96"/>
      <c r="J92" s="44"/>
    </row>
    <row r="93" spans="1:10" ht="14.25">
      <c r="A93" s="42">
        <v>16</v>
      </c>
      <c r="B93" s="96" t="s">
        <v>123</v>
      </c>
      <c r="C93" s="42">
        <v>9</v>
      </c>
      <c r="D93" s="43" t="s">
        <v>14</v>
      </c>
      <c r="E93" s="43">
        <v>90</v>
      </c>
      <c r="F93" s="39">
        <f t="shared" si="0"/>
        <v>810</v>
      </c>
      <c r="G93" s="43"/>
      <c r="H93" s="43"/>
      <c r="I93" s="96" t="s">
        <v>124</v>
      </c>
      <c r="J93" s="44"/>
    </row>
    <row r="94" spans="1:10" ht="14.25">
      <c r="A94" s="92">
        <v>17</v>
      </c>
      <c r="B94" s="96" t="s">
        <v>125</v>
      </c>
      <c r="C94" s="42">
        <v>1</v>
      </c>
      <c r="D94" s="95" t="s">
        <v>97</v>
      </c>
      <c r="E94" s="43">
        <v>600</v>
      </c>
      <c r="F94" s="39">
        <f t="shared" si="0"/>
        <v>600</v>
      </c>
      <c r="G94" s="43"/>
      <c r="H94" s="43"/>
      <c r="I94" s="96" t="s">
        <v>125</v>
      </c>
      <c r="J94" s="44"/>
    </row>
    <row r="95" spans="1:10" ht="14.25">
      <c r="A95" s="42">
        <v>18</v>
      </c>
      <c r="B95" s="96" t="s">
        <v>126</v>
      </c>
      <c r="C95" s="42">
        <v>18</v>
      </c>
      <c r="D95" s="43" t="s">
        <v>14</v>
      </c>
      <c r="E95" s="43">
        <v>120</v>
      </c>
      <c r="F95" s="39">
        <f t="shared" si="0"/>
        <v>2160</v>
      </c>
      <c r="G95" s="43"/>
      <c r="H95" s="43"/>
      <c r="I95" s="96" t="s">
        <v>127</v>
      </c>
      <c r="J95" s="44"/>
    </row>
    <row r="96" spans="1:10" ht="21" customHeight="1">
      <c r="A96" s="92">
        <v>19</v>
      </c>
      <c r="B96" s="96" t="s">
        <v>128</v>
      </c>
      <c r="C96" s="42">
        <v>32</v>
      </c>
      <c r="D96" s="43" t="s">
        <v>14</v>
      </c>
      <c r="E96" s="43">
        <v>110</v>
      </c>
      <c r="F96" s="39">
        <f t="shared" si="0"/>
        <v>3520</v>
      </c>
      <c r="G96" s="43"/>
      <c r="H96" s="43"/>
      <c r="I96" s="96" t="s">
        <v>129</v>
      </c>
      <c r="J96" s="44"/>
    </row>
    <row r="97" spans="1:10" ht="21" customHeight="1">
      <c r="A97" s="92">
        <v>19</v>
      </c>
      <c r="B97" s="96" t="s">
        <v>130</v>
      </c>
      <c r="C97" s="42">
        <v>7.6</v>
      </c>
      <c r="D97" s="43" t="s">
        <v>14</v>
      </c>
      <c r="E97" s="43">
        <v>160</v>
      </c>
      <c r="F97" s="39">
        <f t="shared" si="0"/>
        <v>1216</v>
      </c>
      <c r="G97" s="43"/>
      <c r="H97" s="43"/>
      <c r="I97" s="96" t="s">
        <v>129</v>
      </c>
      <c r="J97" s="44"/>
    </row>
    <row r="98" spans="1:10" ht="15.75">
      <c r="A98" s="97"/>
      <c r="B98" s="98" t="s">
        <v>131</v>
      </c>
      <c r="C98" s="97"/>
      <c r="D98" s="150"/>
      <c r="E98" s="150"/>
      <c r="F98" s="99">
        <f>SUM(F77:F97)</f>
        <v>22931.5</v>
      </c>
      <c r="G98" s="100"/>
      <c r="H98" s="100"/>
      <c r="I98" s="98" t="s">
        <v>132</v>
      </c>
      <c r="J98" s="44"/>
    </row>
  </sheetData>
  <mergeCells count="40">
    <mergeCell ref="I5:I6"/>
    <mergeCell ref="A76:B76"/>
    <mergeCell ref="D98:E98"/>
    <mergeCell ref="A5:A6"/>
    <mergeCell ref="B5:B6"/>
    <mergeCell ref="C5:C6"/>
    <mergeCell ref="D5:D6"/>
    <mergeCell ref="B70:I70"/>
    <mergeCell ref="B71:I71"/>
    <mergeCell ref="B72:C72"/>
    <mergeCell ref="B74:D74"/>
    <mergeCell ref="H74:I74"/>
    <mergeCell ref="B66:I66"/>
    <mergeCell ref="B67:I67"/>
    <mergeCell ref="B68:I68"/>
    <mergeCell ref="B69:I69"/>
    <mergeCell ref="B62:I62"/>
    <mergeCell ref="B63:I63"/>
    <mergeCell ref="B64:I64"/>
    <mergeCell ref="B65:I65"/>
    <mergeCell ref="C55:E55"/>
    <mergeCell ref="F55:H55"/>
    <mergeCell ref="C60:E60"/>
    <mergeCell ref="F60:H60"/>
    <mergeCell ref="A44:B44"/>
    <mergeCell ref="C53:E53"/>
    <mergeCell ref="C54:E54"/>
    <mergeCell ref="F54:H54"/>
    <mergeCell ref="A20:B20"/>
    <mergeCell ref="A26:B26"/>
    <mergeCell ref="A31:B31"/>
    <mergeCell ref="A37:B37"/>
    <mergeCell ref="E5:F5"/>
    <mergeCell ref="G5:H5"/>
    <mergeCell ref="A7:B7"/>
    <mergeCell ref="A14:B14"/>
    <mergeCell ref="A1:I1"/>
    <mergeCell ref="A2:I2"/>
    <mergeCell ref="A3:I3"/>
    <mergeCell ref="A4:I4"/>
  </mergeCells>
  <printOptions/>
  <pageMargins left="0.2798611111111111" right="0" top="0.5111111111111111" bottom="0.5902777777777778" header="0.15902777777777777" footer="0.11805555555555555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2011-07-01T11:41:27Z</cp:lastPrinted>
  <dcterms:created xsi:type="dcterms:W3CDTF">2006-09-24T05:52:42Z</dcterms:created>
  <dcterms:modified xsi:type="dcterms:W3CDTF">2011-12-19T07:29:33Z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