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680" tabRatio="143" activeTab="0"/>
  </bookViews>
  <sheets>
    <sheet name="方案" sheetId="1" r:id="rId1"/>
  </sheets>
  <definedNames>
    <definedName name="_xlnm.Print_Area" localSheetId="0">'方案'!$A$1:$I$88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<sst xmlns="http://schemas.openxmlformats.org/spreadsheetml/2006/main" count="203" uniqueCount="121">
  <si>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</si>
  <si>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</si>
  <si>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</si>
  <si>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</si>
  <si>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</si>
  <si>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</si>
  <si>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</si>
  <si>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</si>
  <si>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</si>
  <si>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</si>
  <si>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</si>
  <si>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</si>
  <si>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</si>
  <si>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</si>
  <si>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墙面膏灰批荡找平。</t>
  </si>
  <si>
    <t>顶面刷漆</t>
  </si>
  <si>
    <t>墙面刷漆</t>
  </si>
  <si>
    <t>铺地砖</t>
  </si>
  <si>
    <t>项</t>
  </si>
  <si>
    <t>过门石</t>
  </si>
  <si>
    <t>块</t>
  </si>
  <si>
    <t>包立管</t>
  </si>
  <si>
    <t>根</t>
  </si>
  <si>
    <t>红砖包管,水泥沙浆抹灰（不含表层装饰）宽度350mm以下，超出另计</t>
  </si>
  <si>
    <t>海螺牌32.5硅酸盐水泥、中砂水泥沙浆铺贴。规格≥250mm≤800mm　不含找平、拉毛、及墙面处理(主材、勾缝剂业主自购，贴砖厚度不超过30mm，超出此高度补材料价格)</t>
  </si>
  <si>
    <t>贴墙砖</t>
  </si>
  <si>
    <t>海螺牌32.5硅酸盐水泥、中砂水泥沙浆铺贴。规格≥250mm≤800mm　不含找平、拉毛、及墙面处理(主材、勾缝剂业主自购，贴砖厚度不超过40mm，超出此高度补材料价格)</t>
  </si>
  <si>
    <t>墙地面做防水</t>
  </si>
  <si>
    <t>雷邦士防水涂料两遍，（高度1.8M)。</t>
  </si>
  <si>
    <t>成本核算</t>
  </si>
  <si>
    <t>材料</t>
  </si>
  <si>
    <t>十一、</t>
  </si>
  <si>
    <t>管理费</t>
  </si>
  <si>
    <t>总价*8%</t>
  </si>
  <si>
    <t>十二、</t>
  </si>
  <si>
    <t>毛利润</t>
  </si>
  <si>
    <t>十三、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</si>
  <si>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</si>
  <si>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</si>
  <si>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</si>
  <si>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</si>
  <si>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</si>
  <si>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设计费</t>
  </si>
  <si>
    <t>效果图，详细施工图，整体设计</t>
  </si>
  <si>
    <t>十五、</t>
  </si>
  <si>
    <t>水电安装</t>
  </si>
  <si>
    <t>灯具，五金挂件安装</t>
  </si>
  <si>
    <t>开关面板，普通灯具，五金件安装</t>
  </si>
  <si>
    <t>十四、</t>
  </si>
  <si>
    <t>总价</t>
  </si>
  <si>
    <t>总计</t>
  </si>
  <si>
    <t xml:space="preserve">                       </t>
  </si>
  <si>
    <t>预算员：         审核员：</t>
  </si>
  <si>
    <t>*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</si>
  <si>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</si>
  <si>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</si>
  <si>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</si>
  <si>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</si>
  <si>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</si>
  <si>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本报价所有木质工程都含油漆。</t>
  </si>
  <si>
    <t>本报价不含税金及物业装修押金，物业管理处所交一切费用、押金由业主支付。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</si>
  <si>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</si>
  <si>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</si>
  <si>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</si>
  <si>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</si>
  <si>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</si>
  <si>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业主自购</t>
  </si>
  <si>
    <t>阳台地砖</t>
  </si>
  <si>
    <t>厨房地砖</t>
  </si>
  <si>
    <t>厨房墙砖</t>
  </si>
  <si>
    <t>樘</t>
  </si>
  <si>
    <t>卫生间铝镁合金门</t>
  </si>
  <si>
    <t>不锈钢双槽洗菜盆</t>
  </si>
  <si>
    <t>套</t>
  </si>
  <si>
    <t>蹲便器</t>
  </si>
  <si>
    <t>座便器</t>
  </si>
  <si>
    <t>三角阀软管洗衣机龙头等</t>
  </si>
  <si>
    <t>五金件</t>
  </si>
  <si>
    <t>集成吊顶</t>
  </si>
  <si>
    <t>花洒</t>
  </si>
  <si>
    <t>合计</t>
  </si>
  <si>
    <t>总价*17%</t>
  </si>
  <si>
    <t>业主：   电话：    邮箱：</t>
  </si>
  <si>
    <t>海螺牌32.5硅酸盐水泥、中砂水泥沙浆铺贴。（拼花价格另计）规格≥250mm≤800mm　不含找平、拉毛、及地面处理(主材、勾缝剂业主自购，贴砖厚度不超过40mm，超过厚度补材料差价)</t>
  </si>
  <si>
    <t>墙面膏灰批荡找平。</t>
  </si>
  <si>
    <t>块</t>
  </si>
  <si>
    <t>以上仅供参考</t>
  </si>
  <si>
    <t>项</t>
  </si>
  <si>
    <t>贴墙砖</t>
  </si>
  <si>
    <t>排水工程改造</t>
  </si>
  <si>
    <t>港丰PVC排水管（110，50下水管，胶水，接头配件安装）</t>
  </si>
  <si>
    <t>电路、给水路改造</t>
  </si>
  <si>
    <t>中国十大品牌之一白蝶或皮尔萨PP-R水管系列，包括所有管件材料、打槽、封槽、铺设、安装。水龙头、三角阀、软管等墙外部件由业主自购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</si>
  <si>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红砖包管,水泥沙浆抹灰（不含表层装饰）宽度350mm以下，超出另计</t>
  </si>
  <si>
    <t>主材部分（估算）</t>
  </si>
  <si>
    <t>水泥砂浆找平</t>
  </si>
  <si>
    <t xml:space="preserve">1、原地面清理，刷界面剂，强度32.5普通硅酸盐水泥（钻牌、华新、海螺）、中砂水泥沙浆抹平。2、找平厚度平均不超过40mm，超过此厚度费用另计。  </t>
  </si>
  <si>
    <t>二、主卧</t>
  </si>
  <si>
    <t>三、卫生间</t>
  </si>
  <si>
    <t>砌墙</t>
  </si>
  <si>
    <t>六、水电改造</t>
  </si>
  <si>
    <t>卫生间干区砌墙</t>
  </si>
  <si>
    <t>丰镇黑大理石（宽20公分内）含加工、安装。材质变更，材料费另计</t>
  </si>
  <si>
    <t>客餐厅复合地板</t>
  </si>
  <si>
    <t>卧室复合地板</t>
  </si>
  <si>
    <t>室内门</t>
  </si>
  <si>
    <t>一楼卫生间地砖</t>
  </si>
  <si>
    <t>一楼卫生间墙砖</t>
  </si>
  <si>
    <t>二楼卫生间地砖</t>
  </si>
  <si>
    <t>二楼卫生间墙砖</t>
  </si>
  <si>
    <t>露台地砖</t>
  </si>
  <si>
    <t>露台墙砖</t>
  </si>
  <si>
    <t>厨房地柜</t>
  </si>
  <si>
    <t>m</t>
  </si>
  <si>
    <t>洗面盆台盆</t>
  </si>
  <si>
    <t>批刮多乐士腻子二至三遍，打磨平整。刷底漆一遍，立邦时时丽面漆二遍。(不含特殊处理)</t>
  </si>
  <si>
    <t>120*60*0.08=576（墙地砖管理费）</t>
  </si>
  <si>
    <t>工程地址：</t>
  </si>
  <si>
    <t>四、厨房</t>
  </si>
  <si>
    <t>五、阳台</t>
  </si>
  <si>
    <t>所有材料符合国家环保标准.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</si>
</sst>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63"/>
      <name val="Times New Roman"/>
      <family val="1"/>
    </font>
    <font>
      <b/>
      <sz val="16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4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vertical="center"/>
    </xf>
    <xf numFmtId="0" fontId="8" fillId="4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/>
    </xf>
    <xf numFmtId="0" fontId="16" fillId="4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justify" vertical="center"/>
    </xf>
    <xf numFmtId="0" fontId="8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vertical="center"/>
    </xf>
    <xf numFmtId="0" fontId="14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5" borderId="1" xfId="0" applyNumberFormat="1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left" vertical="center"/>
    </xf>
    <xf numFmtId="0" fontId="20" fillId="2" borderId="2" xfId="0" applyNumberFormat="1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>
      <alignment horizontal="left" vertical="center"/>
    </xf>
    <xf numFmtId="0" fontId="27" fillId="2" borderId="7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4" fillId="5" borderId="1" xfId="0" applyNumberFormat="1" applyFont="1" applyFill="1" applyBorder="1" applyAlignment="1">
      <alignment horizontal="left" vertical="center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="120" zoomScaleNormal="120" workbookViewId="0" topLeftCell="A40">
      <selection activeCell="B51" sqref="B51:I51"/>
    </sheetView>
  </sheetViews>
  <sheetFormatPr defaultColWidth="9.00390625" defaultRowHeight="14.25"/>
  <cols>
    <col min="1" max="1" width="4.75390625" style="77" customWidth="1"/>
    <col min="2" max="2" width="14.00390625" style="75" customWidth="1"/>
    <col min="3" max="3" width="6.625" style="77" customWidth="1"/>
    <col min="4" max="4" width="4.50390625" style="77" customWidth="1"/>
    <col min="5" max="5" width="4.50390625" style="78" customWidth="1"/>
    <col min="6" max="6" width="10.00390625" style="79" customWidth="1"/>
    <col min="7" max="7" width="8.875" style="80" customWidth="1"/>
    <col min="8" max="8" width="9.875" style="79" customWidth="1"/>
    <col min="9" max="9" width="45.50390625" style="75" customWidth="1"/>
    <col min="10" max="16384" width="9.00390625" style="9" customWidth="1"/>
  </cols>
  <sheetData>
    <row r="1" spans="1:9" s="1" customFormat="1" ht="22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="2" customFormat="1" ht="22.5" customHeight="1">
      <c r="A2" s="2" t="s">
        <v>1</v>
      </c>
    </row>
    <row r="3" spans="1:15" s="129" customFormat="1" ht="22.5" customHeight="1">
      <c r="A3" s="127" t="s">
        <v>117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9" s="1" customFormat="1" ht="22.5" customHeight="1">
      <c r="A4" s="3" t="s">
        <v>82</v>
      </c>
      <c r="B4" s="3"/>
      <c r="C4" s="3"/>
      <c r="D4" s="3"/>
      <c r="E4" s="3"/>
      <c r="F4" s="3"/>
      <c r="G4" s="3"/>
      <c r="H4" s="3"/>
      <c r="I4" s="3"/>
    </row>
    <row r="5" spans="1:9" s="8" customFormat="1" ht="19.5" customHeight="1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 t="s">
        <v>7</v>
      </c>
      <c r="H5" s="6"/>
      <c r="I5" s="7" t="s">
        <v>8</v>
      </c>
    </row>
    <row r="6" spans="1:10" ht="18.75" customHeight="1">
      <c r="A6" s="4"/>
      <c r="B6" s="5"/>
      <c r="C6" s="5"/>
      <c r="D6" s="5"/>
      <c r="E6" s="6" t="s">
        <v>9</v>
      </c>
      <c r="F6" s="6" t="s">
        <v>10</v>
      </c>
      <c r="G6" s="6" t="s">
        <v>9</v>
      </c>
      <c r="H6" s="6" t="s">
        <v>10</v>
      </c>
      <c r="I6" s="7"/>
      <c r="J6" s="8"/>
    </row>
    <row r="7" spans="1:9" s="114" customFormat="1" ht="18" customHeight="1">
      <c r="A7" s="112" t="s">
        <v>11</v>
      </c>
      <c r="B7" s="112"/>
      <c r="C7" s="113"/>
      <c r="D7" s="113"/>
      <c r="E7" s="112"/>
      <c r="F7" s="112"/>
      <c r="G7" s="113"/>
      <c r="H7" s="112"/>
      <c r="I7" s="112"/>
    </row>
    <row r="8" spans="1:9" s="105" customFormat="1" ht="57" customHeight="1">
      <c r="A8" s="99">
        <v>1</v>
      </c>
      <c r="B8" s="100" t="s">
        <v>95</v>
      </c>
      <c r="C8" s="101">
        <v>32.8</v>
      </c>
      <c r="D8" s="101" t="s">
        <v>13</v>
      </c>
      <c r="E8" s="102">
        <v>15</v>
      </c>
      <c r="F8" s="103">
        <f>E8*C8</f>
        <v>491.99999999999994</v>
      </c>
      <c r="G8" s="101">
        <v>15</v>
      </c>
      <c r="H8" s="103">
        <f>G8*C8</f>
        <v>491.99999999999994</v>
      </c>
      <c r="I8" s="104" t="s">
        <v>96</v>
      </c>
    </row>
    <row r="9" spans="1:14" s="20" customFormat="1" ht="24" customHeight="1">
      <c r="A9" s="99">
        <v>2</v>
      </c>
      <c r="B9" s="17" t="s">
        <v>12</v>
      </c>
      <c r="C9" s="10">
        <v>102</v>
      </c>
      <c r="D9" s="10" t="s">
        <v>13</v>
      </c>
      <c r="E9" s="10">
        <v>3</v>
      </c>
      <c r="F9" s="13">
        <f>C9*E9</f>
        <v>306</v>
      </c>
      <c r="G9" s="10">
        <v>3</v>
      </c>
      <c r="H9" s="13">
        <f>C9*G9</f>
        <v>306</v>
      </c>
      <c r="I9" s="18" t="s">
        <v>84</v>
      </c>
      <c r="J9" s="19"/>
      <c r="K9" s="19"/>
      <c r="L9" s="19"/>
      <c r="M9" s="19"/>
      <c r="N9" s="19"/>
    </row>
    <row r="10" spans="1:9" s="21" customFormat="1" ht="30.75" customHeight="1">
      <c r="A10" s="99">
        <v>3</v>
      </c>
      <c r="B10" s="17" t="s">
        <v>15</v>
      </c>
      <c r="C10" s="10">
        <v>38</v>
      </c>
      <c r="D10" s="10" t="s">
        <v>13</v>
      </c>
      <c r="E10" s="10">
        <v>7</v>
      </c>
      <c r="F10" s="13">
        <f>E10*C10</f>
        <v>266</v>
      </c>
      <c r="G10" s="10">
        <v>12</v>
      </c>
      <c r="H10" s="13">
        <f>C10*G10</f>
        <v>456</v>
      </c>
      <c r="I10" s="18" t="s">
        <v>115</v>
      </c>
    </row>
    <row r="11" spans="1:9" s="22" customFormat="1" ht="31.5" customHeight="1">
      <c r="A11" s="99">
        <v>4</v>
      </c>
      <c r="B11" s="17" t="s">
        <v>16</v>
      </c>
      <c r="C11" s="10">
        <v>102</v>
      </c>
      <c r="D11" s="10" t="s">
        <v>13</v>
      </c>
      <c r="E11" s="10">
        <v>7</v>
      </c>
      <c r="F11" s="13">
        <f>E11*C11</f>
        <v>714</v>
      </c>
      <c r="G11" s="10">
        <v>12</v>
      </c>
      <c r="H11" s="13">
        <f>G11*C11</f>
        <v>1224</v>
      </c>
      <c r="I11" s="18" t="s">
        <v>115</v>
      </c>
    </row>
    <row r="12" spans="1:30" s="21" customFormat="1" ht="31.5" customHeight="1">
      <c r="A12" s="99">
        <v>5</v>
      </c>
      <c r="B12" s="17" t="s">
        <v>19</v>
      </c>
      <c r="C12" s="12">
        <v>1</v>
      </c>
      <c r="D12" s="10" t="s">
        <v>20</v>
      </c>
      <c r="E12" s="10">
        <v>35</v>
      </c>
      <c r="F12" s="13">
        <f>E12*C12</f>
        <v>35</v>
      </c>
      <c r="G12" s="10">
        <v>15</v>
      </c>
      <c r="H12" s="13">
        <f>G12*C12</f>
        <v>15</v>
      </c>
      <c r="I12" s="25" t="s">
        <v>102</v>
      </c>
      <c r="J12" s="26"/>
      <c r="K12" s="26"/>
      <c r="L12" s="2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9" s="108" customFormat="1" ht="18" customHeight="1">
      <c r="A13" s="117" t="s">
        <v>97</v>
      </c>
      <c r="B13" s="117"/>
      <c r="C13" s="118"/>
      <c r="D13" s="118"/>
      <c r="E13" s="117"/>
      <c r="F13" s="117"/>
      <c r="G13" s="118"/>
      <c r="H13" s="117"/>
      <c r="I13" s="117"/>
    </row>
    <row r="14" spans="1:9" s="105" customFormat="1" ht="57" customHeight="1">
      <c r="A14" s="99">
        <v>1</v>
      </c>
      <c r="B14" s="100" t="s">
        <v>95</v>
      </c>
      <c r="C14" s="101">
        <v>15.6</v>
      </c>
      <c r="D14" s="101" t="s">
        <v>13</v>
      </c>
      <c r="E14" s="102">
        <v>15</v>
      </c>
      <c r="F14" s="103">
        <f>E14*C14</f>
        <v>234</v>
      </c>
      <c r="G14" s="101">
        <v>15</v>
      </c>
      <c r="H14" s="103">
        <f>G14*C14</f>
        <v>234</v>
      </c>
      <c r="I14" s="104" t="s">
        <v>96</v>
      </c>
    </row>
    <row r="15" spans="1:15" s="20" customFormat="1" ht="21" customHeight="1">
      <c r="A15" s="99">
        <v>2</v>
      </c>
      <c r="B15" s="17" t="s">
        <v>12</v>
      </c>
      <c r="C15" s="10">
        <v>45</v>
      </c>
      <c r="D15" s="10" t="s">
        <v>13</v>
      </c>
      <c r="E15" s="10">
        <v>3</v>
      </c>
      <c r="F15" s="13">
        <f>C15*E15</f>
        <v>135</v>
      </c>
      <c r="G15" s="10">
        <v>3</v>
      </c>
      <c r="H15" s="13">
        <f>C15*G15</f>
        <v>135</v>
      </c>
      <c r="I15" s="18" t="s">
        <v>14</v>
      </c>
      <c r="J15" s="19"/>
      <c r="K15" s="19"/>
      <c r="L15" s="19"/>
      <c r="M15" s="19"/>
      <c r="N15" s="19"/>
      <c r="O15" s="19"/>
    </row>
    <row r="16" spans="1:9" s="20" customFormat="1" ht="27.75" customHeight="1">
      <c r="A16" s="99">
        <v>3</v>
      </c>
      <c r="B16" s="17" t="s">
        <v>15</v>
      </c>
      <c r="C16" s="10">
        <v>15.6</v>
      </c>
      <c r="D16" s="10" t="s">
        <v>13</v>
      </c>
      <c r="E16" s="10">
        <v>7</v>
      </c>
      <c r="F16" s="13">
        <f>E16*C16</f>
        <v>109.2</v>
      </c>
      <c r="G16" s="10">
        <v>12</v>
      </c>
      <c r="H16" s="13">
        <f>G16*C16</f>
        <v>187.2</v>
      </c>
      <c r="I16" s="18" t="s">
        <v>115</v>
      </c>
    </row>
    <row r="17" spans="1:9" s="115" customFormat="1" ht="26.25" customHeight="1">
      <c r="A17" s="99">
        <v>4</v>
      </c>
      <c r="B17" s="17" t="s">
        <v>16</v>
      </c>
      <c r="C17" s="10">
        <v>45</v>
      </c>
      <c r="D17" s="10" t="s">
        <v>13</v>
      </c>
      <c r="E17" s="10">
        <v>7</v>
      </c>
      <c r="F17" s="13">
        <f>E17*C17</f>
        <v>315</v>
      </c>
      <c r="G17" s="10">
        <v>12</v>
      </c>
      <c r="H17" s="13">
        <f>G17*C17</f>
        <v>540</v>
      </c>
      <c r="I17" s="18" t="s">
        <v>115</v>
      </c>
    </row>
    <row r="18" spans="1:30" s="20" customFormat="1" ht="31.5" customHeight="1">
      <c r="A18" s="99">
        <v>5</v>
      </c>
      <c r="B18" s="17" t="s">
        <v>19</v>
      </c>
      <c r="C18" s="12">
        <v>1</v>
      </c>
      <c r="D18" s="10" t="s">
        <v>20</v>
      </c>
      <c r="E18" s="10">
        <v>35</v>
      </c>
      <c r="F18" s="10">
        <f>C18*E18</f>
        <v>35</v>
      </c>
      <c r="G18" s="10">
        <v>15</v>
      </c>
      <c r="H18" s="13">
        <f>G18*C18</f>
        <v>15</v>
      </c>
      <c r="I18" s="25" t="s">
        <v>102</v>
      </c>
      <c r="J18" s="116"/>
      <c r="K18" s="116"/>
      <c r="L18" s="116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="125" customFormat="1" ht="19.5" customHeight="1">
      <c r="A19" s="125" t="s">
        <v>98</v>
      </c>
    </row>
    <row r="20" spans="1:9" s="71" customFormat="1" ht="19.5" customHeight="1">
      <c r="A20" s="27">
        <v>1</v>
      </c>
      <c r="B20" s="17" t="s">
        <v>99</v>
      </c>
      <c r="C20" s="12">
        <v>1</v>
      </c>
      <c r="D20" s="10" t="s">
        <v>87</v>
      </c>
      <c r="E20" s="10">
        <v>50</v>
      </c>
      <c r="F20" s="10">
        <v>50</v>
      </c>
      <c r="G20" s="10">
        <v>100</v>
      </c>
      <c r="H20" s="10">
        <v>100</v>
      </c>
      <c r="I20" s="17" t="s">
        <v>101</v>
      </c>
    </row>
    <row r="21" spans="1:30" s="43" customFormat="1" ht="37.5" customHeight="1">
      <c r="A21" s="27">
        <v>2</v>
      </c>
      <c r="B21" s="17" t="s">
        <v>17</v>
      </c>
      <c r="C21" s="12">
        <v>5.3</v>
      </c>
      <c r="D21" s="10" t="s">
        <v>13</v>
      </c>
      <c r="E21" s="10">
        <v>10</v>
      </c>
      <c r="F21" s="13">
        <f>E21*C21</f>
        <v>53</v>
      </c>
      <c r="G21" s="10">
        <v>25</v>
      </c>
      <c r="H21" s="13">
        <f>G21*C21</f>
        <v>132.5</v>
      </c>
      <c r="I21" s="23" t="s">
        <v>26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43" customFormat="1" ht="37.5" customHeight="1">
      <c r="A22" s="27">
        <v>3</v>
      </c>
      <c r="B22" s="17" t="s">
        <v>88</v>
      </c>
      <c r="C22" s="12">
        <v>30</v>
      </c>
      <c r="D22" s="10" t="s">
        <v>13</v>
      </c>
      <c r="E22" s="10">
        <v>10</v>
      </c>
      <c r="F22" s="13">
        <f>E22*C22</f>
        <v>300</v>
      </c>
      <c r="G22" s="10">
        <v>25</v>
      </c>
      <c r="H22" s="13">
        <f>G22*C22</f>
        <v>750</v>
      </c>
      <c r="I22" s="23" t="s">
        <v>26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4.25" customHeight="1">
      <c r="A23" s="27">
        <v>4</v>
      </c>
      <c r="B23" s="44" t="s">
        <v>27</v>
      </c>
      <c r="C23" s="12">
        <v>26</v>
      </c>
      <c r="D23" s="10" t="s">
        <v>13</v>
      </c>
      <c r="E23" s="10">
        <v>25</v>
      </c>
      <c r="F23" s="13">
        <f>E23*C23</f>
        <v>650</v>
      </c>
      <c r="G23" s="10">
        <v>20</v>
      </c>
      <c r="H23" s="13">
        <f>G23*C23</f>
        <v>520</v>
      </c>
      <c r="I23" s="17" t="s">
        <v>28</v>
      </c>
      <c r="J23" s="26"/>
      <c r="K23" s="26"/>
      <c r="L23" s="26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1" customFormat="1" ht="31.5" customHeight="1">
      <c r="A24" s="27">
        <v>5</v>
      </c>
      <c r="B24" s="17" t="s">
        <v>19</v>
      </c>
      <c r="C24" s="12">
        <v>1</v>
      </c>
      <c r="D24" s="10" t="s">
        <v>20</v>
      </c>
      <c r="E24" s="10">
        <v>35</v>
      </c>
      <c r="F24" s="13">
        <f>E24*C24</f>
        <v>35</v>
      </c>
      <c r="G24" s="10">
        <v>15</v>
      </c>
      <c r="H24" s="13">
        <f>G24*C24</f>
        <v>15</v>
      </c>
      <c r="I24" s="25" t="s">
        <v>102</v>
      </c>
      <c r="J24" s="26"/>
      <c r="K24" s="26"/>
      <c r="L24" s="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12" s="21" customFormat="1" ht="20.25" customHeight="1">
      <c r="A25" s="27">
        <v>6</v>
      </c>
      <c r="B25" s="17" t="s">
        <v>21</v>
      </c>
      <c r="C25" s="12">
        <v>1</v>
      </c>
      <c r="D25" s="10" t="s">
        <v>22</v>
      </c>
      <c r="E25" s="10">
        <v>85</v>
      </c>
      <c r="F25" s="13">
        <f>E25*C25</f>
        <v>85</v>
      </c>
      <c r="G25" s="10">
        <v>95</v>
      </c>
      <c r="H25" s="13">
        <f>G25*C25</f>
        <v>95</v>
      </c>
      <c r="I25" s="17" t="s">
        <v>23</v>
      </c>
      <c r="J25" s="26"/>
      <c r="K25" s="26"/>
      <c r="L25" s="26"/>
    </row>
    <row r="26" s="125" customFormat="1" ht="15.75" customHeight="1">
      <c r="A26" s="125" t="s">
        <v>118</v>
      </c>
    </row>
    <row r="27" spans="1:9" ht="39.75" customHeight="1">
      <c r="A27" s="99">
        <v>1</v>
      </c>
      <c r="B27" s="17" t="s">
        <v>17</v>
      </c>
      <c r="C27" s="12">
        <v>4.6</v>
      </c>
      <c r="D27" s="10" t="s">
        <v>13</v>
      </c>
      <c r="E27" s="10">
        <v>10</v>
      </c>
      <c r="F27" s="13">
        <f>E27*C27</f>
        <v>46</v>
      </c>
      <c r="G27" s="10">
        <v>25</v>
      </c>
      <c r="H27" s="13">
        <f>G27*C27</f>
        <v>114.99999999999999</v>
      </c>
      <c r="I27" s="23" t="s">
        <v>24</v>
      </c>
    </row>
    <row r="28" spans="1:9" s="36" customFormat="1" ht="38.25" customHeight="1">
      <c r="A28" s="99">
        <v>2</v>
      </c>
      <c r="B28" s="31" t="s">
        <v>25</v>
      </c>
      <c r="C28" s="32">
        <v>23</v>
      </c>
      <c r="D28" s="33" t="s">
        <v>13</v>
      </c>
      <c r="E28" s="10">
        <v>10</v>
      </c>
      <c r="F28" s="34">
        <f>E28*C28</f>
        <v>230</v>
      </c>
      <c r="G28" s="10">
        <v>25</v>
      </c>
      <c r="H28" s="34">
        <f>G28*C28</f>
        <v>575</v>
      </c>
      <c r="I28" s="35" t="s">
        <v>24</v>
      </c>
    </row>
    <row r="29" spans="1:9" s="21" customFormat="1" ht="26.25" customHeight="1">
      <c r="A29" s="99">
        <v>3</v>
      </c>
      <c r="B29" s="17" t="s">
        <v>21</v>
      </c>
      <c r="C29" s="12">
        <v>1</v>
      </c>
      <c r="D29" s="10" t="s">
        <v>22</v>
      </c>
      <c r="E29" s="10">
        <v>85</v>
      </c>
      <c r="F29" s="13">
        <f>E29*C29</f>
        <v>85</v>
      </c>
      <c r="G29" s="10">
        <v>95</v>
      </c>
      <c r="H29" s="13">
        <f>G29*C29</f>
        <v>95</v>
      </c>
      <c r="I29" s="25" t="s">
        <v>93</v>
      </c>
    </row>
    <row r="30" spans="1:9" s="21" customFormat="1" ht="37.5" customHeight="1">
      <c r="A30" s="99">
        <v>4</v>
      </c>
      <c r="B30" s="17" t="s">
        <v>19</v>
      </c>
      <c r="C30" s="12">
        <v>1</v>
      </c>
      <c r="D30" s="10" t="s">
        <v>85</v>
      </c>
      <c r="E30" s="10">
        <v>35</v>
      </c>
      <c r="F30" s="13">
        <f>E30*C30</f>
        <v>35</v>
      </c>
      <c r="G30" s="10">
        <v>15</v>
      </c>
      <c r="H30" s="13">
        <f>G30*C30</f>
        <v>15</v>
      </c>
      <c r="I30" s="25" t="s">
        <v>102</v>
      </c>
    </row>
    <row r="31" s="125" customFormat="1" ht="19.5" customHeight="1">
      <c r="A31" s="125" t="s">
        <v>119</v>
      </c>
    </row>
    <row r="32" spans="1:9" ht="49.5" customHeight="1">
      <c r="A32" s="99">
        <v>1</v>
      </c>
      <c r="B32" s="17" t="s">
        <v>17</v>
      </c>
      <c r="C32" s="10">
        <v>4.3</v>
      </c>
      <c r="D32" s="10" t="s">
        <v>13</v>
      </c>
      <c r="E32" s="10">
        <v>10</v>
      </c>
      <c r="F32" s="13">
        <f>E32*C32</f>
        <v>43</v>
      </c>
      <c r="G32" s="10">
        <v>25</v>
      </c>
      <c r="H32" s="13">
        <f>G32*C32</f>
        <v>107.5</v>
      </c>
      <c r="I32" s="23" t="s">
        <v>83</v>
      </c>
    </row>
    <row r="33" spans="1:9" ht="33.75" customHeight="1">
      <c r="A33" s="99">
        <v>2</v>
      </c>
      <c r="B33" s="17" t="s">
        <v>17</v>
      </c>
      <c r="C33" s="10">
        <v>26</v>
      </c>
      <c r="D33" s="10" t="s">
        <v>13</v>
      </c>
      <c r="E33" s="10">
        <v>10</v>
      </c>
      <c r="F33" s="13">
        <f>E33*C33</f>
        <v>260</v>
      </c>
      <c r="G33" s="10">
        <v>25</v>
      </c>
      <c r="H33" s="13">
        <f>G33*C33</f>
        <v>650</v>
      </c>
      <c r="I33" s="23" t="s">
        <v>83</v>
      </c>
    </row>
    <row r="34" spans="1:9" s="21" customFormat="1" ht="33" customHeight="1">
      <c r="A34" s="99">
        <v>3</v>
      </c>
      <c r="B34" s="17" t="s">
        <v>15</v>
      </c>
      <c r="C34" s="10">
        <v>4.3</v>
      </c>
      <c r="D34" s="10" t="s">
        <v>13</v>
      </c>
      <c r="E34" s="10">
        <v>7</v>
      </c>
      <c r="F34" s="13">
        <f>E34*C34</f>
        <v>30.099999999999998</v>
      </c>
      <c r="G34" s="10">
        <v>12</v>
      </c>
      <c r="H34" s="13">
        <f>C34*G34</f>
        <v>51.599999999999994</v>
      </c>
      <c r="I34" s="18" t="s">
        <v>115</v>
      </c>
    </row>
    <row r="35" spans="1:12" s="21" customFormat="1" ht="26.25" customHeight="1">
      <c r="A35" s="99">
        <v>4</v>
      </c>
      <c r="B35" s="17" t="s">
        <v>21</v>
      </c>
      <c r="C35" s="12">
        <v>1</v>
      </c>
      <c r="D35" s="10" t="s">
        <v>22</v>
      </c>
      <c r="E35" s="10">
        <v>85</v>
      </c>
      <c r="F35" s="13">
        <f>E35*C35</f>
        <v>85</v>
      </c>
      <c r="G35" s="10">
        <v>95</v>
      </c>
      <c r="H35" s="13">
        <f>G35*C35</f>
        <v>95</v>
      </c>
      <c r="I35" s="17" t="s">
        <v>23</v>
      </c>
      <c r="J35" s="26"/>
      <c r="K35" s="26"/>
      <c r="L35" s="26"/>
    </row>
    <row r="36" s="133" customFormat="1" ht="18" customHeight="1">
      <c r="A36" s="133" t="s">
        <v>100</v>
      </c>
    </row>
    <row r="37" spans="1:30" s="24" customFormat="1" ht="55.5" customHeight="1">
      <c r="A37" s="27">
        <v>1</v>
      </c>
      <c r="B37" s="45" t="s">
        <v>91</v>
      </c>
      <c r="C37" s="46">
        <v>60</v>
      </c>
      <c r="D37" s="46" t="s">
        <v>13</v>
      </c>
      <c r="E37" s="46">
        <v>45</v>
      </c>
      <c r="F37" s="47">
        <f>E37*C37</f>
        <v>2700</v>
      </c>
      <c r="G37" s="46">
        <v>30</v>
      </c>
      <c r="H37" s="47">
        <f>G37*C37</f>
        <v>1800</v>
      </c>
      <c r="I37" s="48" t="s">
        <v>92</v>
      </c>
      <c r="J37" s="49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s="24" customFormat="1" ht="29.25" customHeight="1">
      <c r="A38" s="10">
        <v>2</v>
      </c>
      <c r="B38" s="52" t="s">
        <v>89</v>
      </c>
      <c r="C38" s="46"/>
      <c r="D38" s="46" t="s">
        <v>87</v>
      </c>
      <c r="E38" s="46">
        <v>350</v>
      </c>
      <c r="F38" s="47">
        <f>E38*C38</f>
        <v>0</v>
      </c>
      <c r="G38" s="46">
        <v>360</v>
      </c>
      <c r="H38" s="47">
        <f>G38*C38</f>
        <v>0</v>
      </c>
      <c r="I38" s="48" t="s">
        <v>90</v>
      </c>
      <c r="J38" s="49"/>
      <c r="K38" s="50"/>
      <c r="L38" s="50"/>
      <c r="M38" s="50"/>
      <c r="N38" s="50"/>
      <c r="O38" s="50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15" s="58" customFormat="1" ht="17.25" customHeight="1">
      <c r="A39" s="53"/>
      <c r="B39" s="54" t="s">
        <v>29</v>
      </c>
      <c r="C39" s="55" t="s">
        <v>30</v>
      </c>
      <c r="D39" s="55"/>
      <c r="E39" s="55"/>
      <c r="F39" s="56">
        <f>SUM(F8:F38)</f>
        <v>7328.3</v>
      </c>
      <c r="G39" s="53" t="s">
        <v>7</v>
      </c>
      <c r="H39" s="56">
        <f>SUM(H8:H38)</f>
        <v>8720.8</v>
      </c>
      <c r="I39" s="55" t="s">
        <v>29</v>
      </c>
      <c r="J39" s="57"/>
      <c r="K39" s="57"/>
      <c r="L39" s="57"/>
      <c r="M39" s="57"/>
      <c r="N39" s="57"/>
      <c r="O39" s="57"/>
    </row>
    <row r="40" spans="1:30" s="24" customFormat="1" ht="18" customHeight="1">
      <c r="A40" s="6" t="s">
        <v>31</v>
      </c>
      <c r="B40" s="17" t="s">
        <v>32</v>
      </c>
      <c r="C40" s="10" t="s">
        <v>33</v>
      </c>
      <c r="D40" s="10"/>
      <c r="E40" s="10"/>
      <c r="F40" s="6">
        <f>(H39+F39)*0.08+576</f>
        <v>1859.9279999999999</v>
      </c>
      <c r="G40" s="6"/>
      <c r="H40" s="6"/>
      <c r="I40" s="17" t="s">
        <v>116</v>
      </c>
      <c r="J40" s="50"/>
      <c r="K40" s="50"/>
      <c r="L40" s="50"/>
      <c r="M40" s="50"/>
      <c r="N40" s="50"/>
      <c r="O40" s="50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256" s="24" customFormat="1" ht="18" customHeight="1">
      <c r="A41" s="6" t="s">
        <v>34</v>
      </c>
      <c r="B41" s="17" t="s">
        <v>35</v>
      </c>
      <c r="C41" s="10" t="s">
        <v>81</v>
      </c>
      <c r="D41" s="10"/>
      <c r="E41" s="10"/>
      <c r="F41" s="6">
        <f>(F39+H39)*0.1</f>
        <v>1604.9099999999999</v>
      </c>
      <c r="G41" s="6"/>
      <c r="H41" s="6"/>
      <c r="I41" s="17"/>
      <c r="J41" s="50"/>
      <c r="K41" s="50"/>
      <c r="L41" s="50"/>
      <c r="M41" s="50"/>
      <c r="N41" s="50"/>
      <c r="O41" s="50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30" s="66" customFormat="1" ht="15.75" customHeight="1">
      <c r="A42" s="60" t="s">
        <v>36</v>
      </c>
      <c r="B42" s="61" t="s">
        <v>37</v>
      </c>
      <c r="C42" s="62"/>
      <c r="D42" s="62"/>
      <c r="E42" s="62"/>
      <c r="F42" s="62"/>
      <c r="G42" s="62"/>
      <c r="H42" s="62"/>
      <c r="I42" s="63"/>
      <c r="J42" s="64"/>
      <c r="K42" s="64"/>
      <c r="L42" s="64"/>
      <c r="M42" s="64"/>
      <c r="N42" s="64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51" customFormat="1" ht="26.25" customHeight="1">
      <c r="A43" s="10">
        <v>1</v>
      </c>
      <c r="B43" s="17" t="s">
        <v>38</v>
      </c>
      <c r="C43" s="10">
        <v>1</v>
      </c>
      <c r="D43" s="10" t="s">
        <v>18</v>
      </c>
      <c r="E43" s="10">
        <v>0</v>
      </c>
      <c r="F43" s="10">
        <f>E43*C43</f>
        <v>0</v>
      </c>
      <c r="G43" s="10">
        <v>800</v>
      </c>
      <c r="H43" s="10">
        <f>G43</f>
        <v>800</v>
      </c>
      <c r="I43" s="18" t="s">
        <v>39</v>
      </c>
      <c r="J43" s="50"/>
      <c r="K43" s="50"/>
      <c r="L43" s="50"/>
      <c r="M43" s="50"/>
      <c r="N43" s="50"/>
      <c r="O43" s="50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51" customFormat="1" ht="24.75" customHeight="1">
      <c r="A44" s="10">
        <v>2</v>
      </c>
      <c r="B44" s="17" t="s">
        <v>40</v>
      </c>
      <c r="C44" s="10">
        <v>1</v>
      </c>
      <c r="D44" s="10" t="s">
        <v>18</v>
      </c>
      <c r="E44" s="10">
        <v>0</v>
      </c>
      <c r="F44" s="10">
        <f>E44*C44</f>
        <v>0</v>
      </c>
      <c r="G44" s="10">
        <v>800</v>
      </c>
      <c r="H44" s="10">
        <f>G44</f>
        <v>800</v>
      </c>
      <c r="I44" s="67" t="s">
        <v>41</v>
      </c>
      <c r="J44" s="50"/>
      <c r="K44" s="50"/>
      <c r="L44" s="50"/>
      <c r="M44" s="50"/>
      <c r="N44" s="50"/>
      <c r="O44" s="50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69" customFormat="1" ht="15.75" customHeight="1">
      <c r="A45" s="68" t="s">
        <v>34</v>
      </c>
      <c r="B45" s="54" t="s">
        <v>42</v>
      </c>
      <c r="C45" s="53"/>
      <c r="D45" s="53"/>
      <c r="E45" s="53"/>
      <c r="F45" s="53"/>
      <c r="G45" s="53"/>
      <c r="H45" s="53"/>
      <c r="I45" s="55"/>
      <c r="J45" s="57"/>
      <c r="K45" s="57"/>
      <c r="L45" s="57"/>
      <c r="M45" s="57"/>
      <c r="N45" s="57"/>
      <c r="O45" s="5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69" customFormat="1" ht="24.75" customHeight="1">
      <c r="A46" s="53">
        <v>1</v>
      </c>
      <c r="B46" s="55" t="s">
        <v>42</v>
      </c>
      <c r="C46" s="53">
        <v>60</v>
      </c>
      <c r="D46" s="53" t="s">
        <v>13</v>
      </c>
      <c r="E46" s="53">
        <v>0</v>
      </c>
      <c r="F46" s="53">
        <f>E46*C46</f>
        <v>0</v>
      </c>
      <c r="G46" s="53">
        <v>30</v>
      </c>
      <c r="H46" s="53">
        <f>C46*G46</f>
        <v>1800</v>
      </c>
      <c r="I46" s="70" t="s">
        <v>43</v>
      </c>
      <c r="J46" s="57"/>
      <c r="K46" s="57"/>
      <c r="L46" s="57"/>
      <c r="M46" s="57"/>
      <c r="N46" s="57"/>
      <c r="O46" s="57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69" customFormat="1" ht="15.75" customHeight="1">
      <c r="A47" s="68" t="s">
        <v>44</v>
      </c>
      <c r="B47" s="54" t="s">
        <v>45</v>
      </c>
      <c r="C47" s="53"/>
      <c r="D47" s="53"/>
      <c r="E47" s="53"/>
      <c r="F47" s="53"/>
      <c r="G47" s="53"/>
      <c r="H47" s="53"/>
      <c r="I47" s="55"/>
      <c r="J47" s="57"/>
      <c r="K47" s="57"/>
      <c r="L47" s="57"/>
      <c r="M47" s="57"/>
      <c r="N47" s="57"/>
      <c r="O47" s="57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69" customFormat="1" ht="24.75" customHeight="1">
      <c r="A48" s="53">
        <v>1</v>
      </c>
      <c r="B48" s="55" t="s">
        <v>46</v>
      </c>
      <c r="C48" s="53">
        <v>1</v>
      </c>
      <c r="D48" s="53" t="s">
        <v>18</v>
      </c>
      <c r="E48" s="53">
        <v>0</v>
      </c>
      <c r="F48" s="53">
        <f>E48*C48</f>
        <v>0</v>
      </c>
      <c r="G48" s="53">
        <v>400</v>
      </c>
      <c r="H48" s="53">
        <f>C48*G48</f>
        <v>400</v>
      </c>
      <c r="I48" s="70" t="s">
        <v>47</v>
      </c>
      <c r="J48" s="57"/>
      <c r="K48" s="57"/>
      <c r="L48" s="57"/>
      <c r="M48" s="57"/>
      <c r="N48" s="57"/>
      <c r="O48" s="57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256" s="24" customFormat="1" ht="15.75" customHeight="1">
      <c r="A49" s="19" t="s">
        <v>48</v>
      </c>
      <c r="B49" s="71" t="s">
        <v>49</v>
      </c>
      <c r="C49" s="5" t="s">
        <v>50</v>
      </c>
      <c r="D49" s="5"/>
      <c r="E49" s="5"/>
      <c r="F49" s="6">
        <f>F39+H39+F40+F41+H43+H44+H46+H48</f>
        <v>23313.938</v>
      </c>
      <c r="G49" s="6"/>
      <c r="H49" s="6"/>
      <c r="I49" s="71"/>
      <c r="J49" s="50"/>
      <c r="K49" s="50"/>
      <c r="L49" s="50"/>
      <c r="M49" s="50"/>
      <c r="N49" s="50"/>
      <c r="O49" s="50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ht="14.25">
      <c r="A50" s="72" t="s">
        <v>51</v>
      </c>
      <c r="B50" s="73"/>
      <c r="C50" s="72"/>
      <c r="D50" s="72"/>
      <c r="E50" s="44"/>
      <c r="F50" s="74"/>
      <c r="G50" s="10"/>
      <c r="H50" s="74"/>
      <c r="I50" s="73" t="s">
        <v>52</v>
      </c>
      <c r="J50" s="50"/>
      <c r="K50" s="50"/>
      <c r="L50" s="50"/>
      <c r="M50" s="50"/>
      <c r="N50" s="50"/>
      <c r="O50" s="50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s="75" customFormat="1" ht="19.5" customHeight="1">
      <c r="A51" s="76" t="s">
        <v>53</v>
      </c>
      <c r="B51" s="134" t="s">
        <v>120</v>
      </c>
      <c r="C51" s="135"/>
      <c r="D51" s="135"/>
      <c r="E51" s="135"/>
      <c r="F51" s="135"/>
      <c r="G51" s="135"/>
      <c r="H51" s="135"/>
      <c r="I51" s="136"/>
      <c r="J51" s="50"/>
      <c r="K51" s="50"/>
      <c r="L51" s="50"/>
      <c r="M51" s="50"/>
      <c r="N51" s="50"/>
      <c r="O51" s="5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75" customFormat="1" ht="18" customHeight="1">
      <c r="A52" s="76" t="s">
        <v>53</v>
      </c>
      <c r="B52" s="73" t="s">
        <v>54</v>
      </c>
      <c r="C52" s="73"/>
      <c r="D52" s="73"/>
      <c r="E52" s="73"/>
      <c r="F52" s="73"/>
      <c r="G52" s="73"/>
      <c r="H52" s="73"/>
      <c r="I52" s="7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75" customFormat="1" ht="18" customHeight="1">
      <c r="A53" s="76" t="s">
        <v>53</v>
      </c>
      <c r="B53" s="73" t="s">
        <v>55</v>
      </c>
      <c r="C53" s="73"/>
      <c r="D53" s="73"/>
      <c r="E53" s="73"/>
      <c r="F53" s="73"/>
      <c r="G53" s="73"/>
      <c r="H53" s="73"/>
      <c r="I53" s="7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75" customFormat="1" ht="18" customHeight="1">
      <c r="A54" s="76" t="s">
        <v>53</v>
      </c>
      <c r="B54" s="73" t="s">
        <v>56</v>
      </c>
      <c r="C54" s="73"/>
      <c r="D54" s="73"/>
      <c r="E54" s="73"/>
      <c r="F54" s="73"/>
      <c r="G54" s="73"/>
      <c r="H54" s="73"/>
      <c r="I54" s="7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9" ht="14.25">
      <c r="A55" s="76" t="s">
        <v>53</v>
      </c>
      <c r="B55" s="73" t="s">
        <v>57</v>
      </c>
      <c r="C55" s="73"/>
      <c r="D55" s="73"/>
      <c r="E55" s="73"/>
      <c r="F55" s="73"/>
      <c r="G55" s="73"/>
      <c r="H55" s="73"/>
      <c r="I55" s="73"/>
    </row>
    <row r="56" spans="1:9" ht="16.5" customHeight="1">
      <c r="A56" s="76" t="s">
        <v>53</v>
      </c>
      <c r="B56" s="73" t="s">
        <v>58</v>
      </c>
      <c r="C56" s="73"/>
      <c r="D56" s="73"/>
      <c r="E56" s="73"/>
      <c r="F56" s="73"/>
      <c r="G56" s="73"/>
      <c r="H56" s="73"/>
      <c r="I56" s="73"/>
    </row>
    <row r="57" spans="1:9" ht="14.25">
      <c r="A57" s="76" t="s">
        <v>53</v>
      </c>
      <c r="B57" s="73" t="s">
        <v>59</v>
      </c>
      <c r="C57" s="73"/>
      <c r="D57" s="73"/>
      <c r="E57" s="73"/>
      <c r="F57" s="73"/>
      <c r="G57" s="73"/>
      <c r="H57" s="73"/>
      <c r="I57" s="73"/>
    </row>
    <row r="58" spans="1:9" ht="14.25">
      <c r="A58" s="76" t="s">
        <v>53</v>
      </c>
      <c r="B58" s="73" t="s">
        <v>60</v>
      </c>
      <c r="C58" s="73"/>
      <c r="D58" s="73"/>
      <c r="E58" s="73"/>
      <c r="F58" s="73"/>
      <c r="G58" s="73"/>
      <c r="H58" s="73"/>
      <c r="I58" s="73"/>
    </row>
    <row r="59" spans="1:9" ht="14.25">
      <c r="A59" s="76" t="s">
        <v>53</v>
      </c>
      <c r="B59" s="73" t="s">
        <v>61</v>
      </c>
      <c r="C59" s="73"/>
      <c r="D59" s="73"/>
      <c r="E59" s="73"/>
      <c r="F59" s="73"/>
      <c r="G59" s="73"/>
      <c r="H59" s="73"/>
      <c r="I59" s="73"/>
    </row>
    <row r="60" spans="1:9" ht="18.75" customHeight="1">
      <c r="A60" s="72"/>
      <c r="B60" s="72" t="s">
        <v>62</v>
      </c>
      <c r="C60" s="72"/>
      <c r="D60" s="72"/>
      <c r="E60" s="44"/>
      <c r="F60" s="74"/>
      <c r="G60" s="10"/>
      <c r="H60" s="74"/>
      <c r="I60" s="73" t="s">
        <v>63</v>
      </c>
    </row>
    <row r="61" spans="1:9" ht="18.75" customHeight="1">
      <c r="A61" s="72"/>
      <c r="B61" s="73"/>
      <c r="C61" s="72"/>
      <c r="D61" s="72"/>
      <c r="E61" s="44"/>
      <c r="F61" s="74"/>
      <c r="G61" s="10"/>
      <c r="H61" s="74"/>
      <c r="I61" s="73"/>
    </row>
    <row r="62" spans="2:9" ht="18.75" customHeight="1">
      <c r="B62" s="77" t="s">
        <v>64</v>
      </c>
      <c r="I62" s="75" t="s">
        <v>65</v>
      </c>
    </row>
    <row r="64" spans="1:9" s="91" customFormat="1" ht="20.25">
      <c r="A64" s="81" t="s">
        <v>94</v>
      </c>
      <c r="B64" s="81"/>
      <c r="C64" s="82"/>
      <c r="D64" s="82"/>
      <c r="E64" s="82"/>
      <c r="F64" s="82"/>
      <c r="G64" s="82"/>
      <c r="H64" s="82"/>
      <c r="I64" s="81" t="s">
        <v>66</v>
      </c>
    </row>
    <row r="65" spans="1:256" s="132" customFormat="1" ht="38.25" customHeight="1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</row>
    <row r="66" spans="1:9" ht="14.25">
      <c r="A66" s="84">
        <v>1</v>
      </c>
      <c r="B66" s="85" t="s">
        <v>103</v>
      </c>
      <c r="C66" s="10">
        <v>32.8</v>
      </c>
      <c r="D66" s="27" t="s">
        <v>13</v>
      </c>
      <c r="E66" s="12">
        <v>80</v>
      </c>
      <c r="F66" s="12">
        <f aca="true" t="shared" si="0" ref="F66:F79">C66*E66</f>
        <v>2624</v>
      </c>
      <c r="G66" s="12"/>
      <c r="H66" s="27"/>
      <c r="I66" s="86"/>
    </row>
    <row r="67" spans="1:9" ht="14.25">
      <c r="A67" s="83">
        <v>2</v>
      </c>
      <c r="B67" s="85" t="s">
        <v>104</v>
      </c>
      <c r="C67" s="10">
        <f>15.6+2+18.7+9</f>
        <v>45.3</v>
      </c>
      <c r="D67" s="27" t="s">
        <v>13</v>
      </c>
      <c r="E67" s="12">
        <v>80</v>
      </c>
      <c r="F67" s="12">
        <f t="shared" si="0"/>
        <v>3624</v>
      </c>
      <c r="G67" s="12"/>
      <c r="H67" s="27"/>
      <c r="I67" s="86"/>
    </row>
    <row r="68" spans="1:9" s="24" customFormat="1" ht="14.25">
      <c r="A68" s="84">
        <v>3</v>
      </c>
      <c r="B68" s="29" t="s">
        <v>67</v>
      </c>
      <c r="C68" s="12">
        <v>4.5</v>
      </c>
      <c r="D68" s="12" t="s">
        <v>13</v>
      </c>
      <c r="E68" s="12">
        <v>45</v>
      </c>
      <c r="F68" s="12">
        <f t="shared" si="0"/>
        <v>202.5</v>
      </c>
      <c r="G68" s="12"/>
      <c r="H68" s="12"/>
      <c r="I68" s="45"/>
    </row>
    <row r="69" spans="1:9" s="24" customFormat="1" ht="14.25">
      <c r="A69" s="84">
        <v>4</v>
      </c>
      <c r="B69" s="29" t="s">
        <v>68</v>
      </c>
      <c r="C69" s="12">
        <v>4.6</v>
      </c>
      <c r="D69" s="12" t="s">
        <v>13</v>
      </c>
      <c r="E69" s="12">
        <v>60</v>
      </c>
      <c r="F69" s="12">
        <f t="shared" si="0"/>
        <v>276</v>
      </c>
      <c r="G69" s="12"/>
      <c r="H69" s="12"/>
      <c r="I69" s="45"/>
    </row>
    <row r="70" spans="1:9" s="24" customFormat="1" ht="14.25">
      <c r="A70" s="83">
        <v>5</v>
      </c>
      <c r="B70" s="29" t="s">
        <v>69</v>
      </c>
      <c r="C70" s="32">
        <v>23</v>
      </c>
      <c r="D70" s="12" t="s">
        <v>13</v>
      </c>
      <c r="E70" s="12">
        <v>45</v>
      </c>
      <c r="F70" s="12">
        <f t="shared" si="0"/>
        <v>1035</v>
      </c>
      <c r="G70" s="12"/>
      <c r="H70" s="12"/>
      <c r="I70" s="45"/>
    </row>
    <row r="71" spans="1:9" s="24" customFormat="1" ht="14.25">
      <c r="A71" s="84">
        <v>6</v>
      </c>
      <c r="B71" s="29" t="s">
        <v>112</v>
      </c>
      <c r="C71" s="32">
        <v>3.11</v>
      </c>
      <c r="D71" s="12" t="s">
        <v>113</v>
      </c>
      <c r="E71" s="12">
        <v>800</v>
      </c>
      <c r="F71" s="12">
        <f t="shared" si="0"/>
        <v>2488</v>
      </c>
      <c r="G71" s="12"/>
      <c r="H71" s="12"/>
      <c r="I71" s="45"/>
    </row>
    <row r="72" spans="1:9" s="24" customFormat="1" ht="14.25">
      <c r="A72" s="84">
        <v>7</v>
      </c>
      <c r="B72" s="29" t="s">
        <v>106</v>
      </c>
      <c r="C72" s="12">
        <v>5.3</v>
      </c>
      <c r="D72" s="12" t="s">
        <v>13</v>
      </c>
      <c r="E72" s="12">
        <v>60</v>
      </c>
      <c r="F72" s="12">
        <f t="shared" si="0"/>
        <v>318</v>
      </c>
      <c r="G72" s="12"/>
      <c r="H72" s="12"/>
      <c r="I72" s="45"/>
    </row>
    <row r="73" spans="1:9" s="24" customFormat="1" ht="14.25">
      <c r="A73" s="83">
        <v>8</v>
      </c>
      <c r="B73" s="29" t="s">
        <v>107</v>
      </c>
      <c r="C73" s="12">
        <v>30</v>
      </c>
      <c r="D73" s="12" t="s">
        <v>13</v>
      </c>
      <c r="E73" s="12">
        <v>45</v>
      </c>
      <c r="F73" s="12">
        <f t="shared" si="0"/>
        <v>1350</v>
      </c>
      <c r="G73" s="12"/>
      <c r="H73" s="12"/>
      <c r="I73" s="45"/>
    </row>
    <row r="74" spans="1:9" s="24" customFormat="1" ht="14.25">
      <c r="A74" s="84">
        <v>9</v>
      </c>
      <c r="B74" s="29" t="s">
        <v>108</v>
      </c>
      <c r="C74" s="12">
        <v>3.3</v>
      </c>
      <c r="D74" s="12" t="s">
        <v>13</v>
      </c>
      <c r="E74" s="12">
        <v>60</v>
      </c>
      <c r="F74" s="12">
        <f>C74*E74</f>
        <v>198</v>
      </c>
      <c r="G74" s="12"/>
      <c r="H74" s="12"/>
      <c r="I74" s="45"/>
    </row>
    <row r="75" spans="1:9" s="24" customFormat="1" ht="14.25">
      <c r="A75" s="84">
        <v>10</v>
      </c>
      <c r="B75" s="29" t="s">
        <v>109</v>
      </c>
      <c r="C75" s="12">
        <v>19</v>
      </c>
      <c r="D75" s="12" t="s">
        <v>13</v>
      </c>
      <c r="E75" s="12">
        <v>45</v>
      </c>
      <c r="F75" s="12">
        <f>C75*E75</f>
        <v>855</v>
      </c>
      <c r="G75" s="12"/>
      <c r="H75" s="12"/>
      <c r="I75" s="45"/>
    </row>
    <row r="76" spans="1:9" s="24" customFormat="1" ht="14.25">
      <c r="A76" s="83">
        <v>11</v>
      </c>
      <c r="B76" s="29" t="s">
        <v>110</v>
      </c>
      <c r="C76" s="12">
        <v>13</v>
      </c>
      <c r="D76" s="12" t="s">
        <v>13</v>
      </c>
      <c r="E76" s="12">
        <v>45</v>
      </c>
      <c r="F76" s="12">
        <f>C76*E76</f>
        <v>585</v>
      </c>
      <c r="G76" s="12"/>
      <c r="H76" s="12"/>
      <c r="I76" s="45"/>
    </row>
    <row r="77" spans="1:9" s="24" customFormat="1" ht="14.25">
      <c r="A77" s="84">
        <v>12</v>
      </c>
      <c r="B77" s="29" t="s">
        <v>111</v>
      </c>
      <c r="C77" s="32">
        <v>9</v>
      </c>
      <c r="D77" s="12" t="s">
        <v>13</v>
      </c>
      <c r="E77" s="12">
        <v>45</v>
      </c>
      <c r="F77" s="12">
        <f>C77*E77</f>
        <v>405</v>
      </c>
      <c r="G77" s="12"/>
      <c r="H77" s="12"/>
      <c r="I77" s="45"/>
    </row>
    <row r="78" spans="1:9" s="24" customFormat="1" ht="14.25">
      <c r="A78" s="84">
        <v>13</v>
      </c>
      <c r="B78" s="29" t="s">
        <v>105</v>
      </c>
      <c r="C78" s="12">
        <v>3</v>
      </c>
      <c r="D78" s="12" t="s">
        <v>70</v>
      </c>
      <c r="E78" s="12">
        <v>600</v>
      </c>
      <c r="F78" s="12">
        <f t="shared" si="0"/>
        <v>1800</v>
      </c>
      <c r="G78" s="12"/>
      <c r="H78" s="12"/>
      <c r="I78" s="18"/>
    </row>
    <row r="79" spans="1:9" ht="25.5">
      <c r="A79" s="83">
        <v>14</v>
      </c>
      <c r="B79" s="87" t="s">
        <v>71</v>
      </c>
      <c r="C79" s="84">
        <v>2</v>
      </c>
      <c r="D79" s="27" t="s">
        <v>70</v>
      </c>
      <c r="E79" s="12">
        <v>500</v>
      </c>
      <c r="F79" s="12">
        <f t="shared" si="0"/>
        <v>1000</v>
      </c>
      <c r="G79" s="12"/>
      <c r="H79" s="27"/>
      <c r="I79" s="45"/>
    </row>
    <row r="80" spans="1:9" ht="25.5">
      <c r="A80" s="84">
        <v>15</v>
      </c>
      <c r="B80" s="87" t="s">
        <v>72</v>
      </c>
      <c r="C80" s="84">
        <v>1</v>
      </c>
      <c r="D80" s="27" t="s">
        <v>73</v>
      </c>
      <c r="E80" s="12">
        <v>600</v>
      </c>
      <c r="F80" s="12">
        <f aca="true" t="shared" si="1" ref="F80:F87">C80*E80</f>
        <v>600</v>
      </c>
      <c r="G80" s="12"/>
      <c r="H80" s="27"/>
      <c r="I80" s="45"/>
    </row>
    <row r="81" spans="1:9" ht="14.25">
      <c r="A81" s="84">
        <v>16</v>
      </c>
      <c r="B81" s="9" t="s">
        <v>74</v>
      </c>
      <c r="C81" s="84">
        <v>1</v>
      </c>
      <c r="D81" s="27" t="s">
        <v>73</v>
      </c>
      <c r="E81" s="12">
        <v>200</v>
      </c>
      <c r="F81" s="12">
        <f t="shared" si="1"/>
        <v>200</v>
      </c>
      <c r="G81" s="12"/>
      <c r="H81" s="27"/>
      <c r="I81" s="45"/>
    </row>
    <row r="82" spans="1:9" ht="14.25">
      <c r="A82" s="83">
        <v>17</v>
      </c>
      <c r="B82" s="9" t="s">
        <v>75</v>
      </c>
      <c r="C82" s="84">
        <v>1</v>
      </c>
      <c r="D82" s="27" t="s">
        <v>73</v>
      </c>
      <c r="E82" s="12">
        <v>800</v>
      </c>
      <c r="F82" s="12">
        <f t="shared" si="1"/>
        <v>800</v>
      </c>
      <c r="G82" s="12"/>
      <c r="H82" s="27"/>
      <c r="I82" s="45"/>
    </row>
    <row r="83" spans="1:256" ht="14.25">
      <c r="A83" s="84">
        <v>18</v>
      </c>
      <c r="B83" s="48" t="s">
        <v>114</v>
      </c>
      <c r="C83" s="84">
        <v>2</v>
      </c>
      <c r="D83" s="27" t="s">
        <v>73</v>
      </c>
      <c r="E83" s="12">
        <v>1000</v>
      </c>
      <c r="F83" s="12">
        <f t="shared" si="1"/>
        <v>2000</v>
      </c>
      <c r="G83" s="12"/>
      <c r="H83" s="27"/>
      <c r="I83" s="45"/>
      <c r="J83" s="26"/>
      <c r="K83" s="26"/>
      <c r="L83" s="26"/>
      <c r="M83" s="26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24">
      <c r="A84" s="84">
        <v>19</v>
      </c>
      <c r="B84" s="48" t="s">
        <v>76</v>
      </c>
      <c r="C84" s="84">
        <v>1</v>
      </c>
      <c r="D84" s="27" t="s">
        <v>18</v>
      </c>
      <c r="E84" s="12">
        <v>280</v>
      </c>
      <c r="F84" s="12">
        <f t="shared" si="1"/>
        <v>280</v>
      </c>
      <c r="G84" s="12"/>
      <c r="H84" s="27"/>
      <c r="I84" s="85"/>
      <c r="J84" s="26"/>
      <c r="K84" s="26"/>
      <c r="L84" s="26"/>
      <c r="M84" s="26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9" ht="14.25">
      <c r="A85" s="83">
        <v>20</v>
      </c>
      <c r="B85" s="87" t="s">
        <v>77</v>
      </c>
      <c r="C85" s="84">
        <v>1</v>
      </c>
      <c r="D85" s="27" t="s">
        <v>73</v>
      </c>
      <c r="E85" s="12">
        <v>700</v>
      </c>
      <c r="F85" s="12">
        <f t="shared" si="1"/>
        <v>700</v>
      </c>
      <c r="G85" s="12"/>
      <c r="H85" s="27"/>
      <c r="I85" s="85"/>
    </row>
    <row r="86" spans="1:9" ht="14.25">
      <c r="A86" s="84">
        <v>21</v>
      </c>
      <c r="B86" s="87" t="s">
        <v>78</v>
      </c>
      <c r="C86" s="84">
        <v>12</v>
      </c>
      <c r="D86" s="27" t="s">
        <v>13</v>
      </c>
      <c r="E86" s="12">
        <v>100</v>
      </c>
      <c r="F86" s="12">
        <f t="shared" si="1"/>
        <v>1200</v>
      </c>
      <c r="G86" s="12"/>
      <c r="H86" s="27"/>
      <c r="I86" s="85"/>
    </row>
    <row r="87" spans="1:9" ht="14.25">
      <c r="A87" s="84">
        <v>22</v>
      </c>
      <c r="B87" s="87" t="s">
        <v>79</v>
      </c>
      <c r="C87" s="84">
        <v>2</v>
      </c>
      <c r="D87" s="27" t="s">
        <v>73</v>
      </c>
      <c r="E87" s="12">
        <v>700</v>
      </c>
      <c r="F87" s="12">
        <f t="shared" si="1"/>
        <v>1400</v>
      </c>
      <c r="G87" s="12"/>
      <c r="H87" s="27"/>
      <c r="I87" s="48"/>
    </row>
    <row r="88" spans="1:9" s="65" customFormat="1" ht="15.75">
      <c r="A88" s="83">
        <v>23</v>
      </c>
      <c r="B88" s="88" t="s">
        <v>80</v>
      </c>
      <c r="C88" s="89"/>
      <c r="D88" s="89"/>
      <c r="E88" s="89"/>
      <c r="F88" s="60">
        <f>SUM(F66:F87)</f>
        <v>23940.5</v>
      </c>
      <c r="G88" s="90"/>
      <c r="H88" s="90"/>
      <c r="I88" s="88" t="s">
        <v>86</v>
      </c>
    </row>
    <row r="91" spans="1:9" ht="15" thickBot="1">
      <c r="A91" s="94"/>
      <c r="B91" s="95"/>
      <c r="C91" s="94"/>
      <c r="D91" s="94"/>
      <c r="E91" s="96"/>
      <c r="F91" s="97"/>
      <c r="G91" s="98"/>
      <c r="H91" s="97"/>
      <c r="I91" s="95"/>
    </row>
    <row r="92" spans="1:256" s="93" customFormat="1" ht="15" thickBot="1">
      <c r="A92" s="120"/>
      <c r="B92" s="121"/>
      <c r="C92" s="121"/>
      <c r="D92" s="121"/>
      <c r="E92" s="121"/>
      <c r="F92" s="121"/>
      <c r="G92" s="121"/>
      <c r="H92" s="121"/>
      <c r="I92" s="12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92"/>
    </row>
    <row r="93" spans="1:9" s="15" customFormat="1" ht="18" customHeight="1">
      <c r="A93" s="30"/>
      <c r="B93" s="30"/>
      <c r="C93" s="106"/>
      <c r="D93" s="106"/>
      <c r="E93" s="30"/>
      <c r="F93" s="30"/>
      <c r="G93" s="106"/>
      <c r="H93" s="30"/>
      <c r="I93" s="30"/>
    </row>
    <row r="94" spans="1:9" s="15" customFormat="1" ht="41.25" customHeight="1">
      <c r="A94" s="10"/>
      <c r="B94" s="11"/>
      <c r="C94" s="10"/>
      <c r="D94" s="10"/>
      <c r="E94" s="12"/>
      <c r="F94" s="12"/>
      <c r="G94" s="12"/>
      <c r="H94" s="13"/>
      <c r="I94" s="14"/>
    </row>
    <row r="95" spans="1:9" s="15" customFormat="1" ht="26.25" customHeight="1">
      <c r="A95" s="10"/>
      <c r="B95" s="11"/>
      <c r="C95" s="10"/>
      <c r="D95" s="10"/>
      <c r="E95" s="12"/>
      <c r="F95" s="12"/>
      <c r="G95" s="12"/>
      <c r="H95" s="13"/>
      <c r="I95" s="16"/>
    </row>
    <row r="96" spans="1:9" s="24" customFormat="1" ht="18" customHeight="1">
      <c r="A96" s="19"/>
      <c r="B96" s="19"/>
      <c r="C96" s="6"/>
      <c r="D96" s="6"/>
      <c r="E96" s="19"/>
      <c r="F96" s="19"/>
      <c r="G96" s="6"/>
      <c r="H96" s="19"/>
      <c r="I96" s="19"/>
    </row>
    <row r="97" spans="1:9" s="15" customFormat="1" ht="44.25" customHeight="1">
      <c r="A97" s="10"/>
      <c r="B97" s="11"/>
      <c r="C97" s="10"/>
      <c r="D97" s="10"/>
      <c r="E97" s="12"/>
      <c r="F97" s="12"/>
      <c r="G97" s="12"/>
      <c r="H97" s="13"/>
      <c r="I97" s="14"/>
    </row>
    <row r="98" spans="1:9" s="15" customFormat="1" ht="26.25" customHeight="1">
      <c r="A98" s="10"/>
      <c r="B98" s="11"/>
      <c r="C98" s="10"/>
      <c r="D98" s="10"/>
      <c r="E98" s="12"/>
      <c r="F98" s="12"/>
      <c r="G98" s="12"/>
      <c r="H98" s="13"/>
      <c r="I98" s="16"/>
    </row>
    <row r="99" s="124" customFormat="1" ht="18" customHeight="1">
      <c r="A99" s="123"/>
    </row>
    <row r="100" spans="1:9" s="15" customFormat="1" ht="66" customHeight="1">
      <c r="A100" s="12"/>
      <c r="B100" s="11"/>
      <c r="C100" s="10"/>
      <c r="D100" s="10"/>
      <c r="E100" s="12"/>
      <c r="F100" s="12"/>
      <c r="G100" s="12"/>
      <c r="H100" s="13"/>
      <c r="I100" s="14"/>
    </row>
    <row r="101" spans="1:9" s="15" customFormat="1" ht="26.25" customHeight="1">
      <c r="A101" s="10"/>
      <c r="B101" s="11"/>
      <c r="C101" s="10"/>
      <c r="D101" s="10"/>
      <c r="E101" s="12"/>
      <c r="F101" s="12"/>
      <c r="G101" s="12"/>
      <c r="H101" s="13"/>
      <c r="I101" s="16"/>
    </row>
    <row r="102" s="119" customFormat="1" ht="18" customHeight="1"/>
    <row r="103" spans="1:9" s="15" customFormat="1" ht="52.5" customHeight="1">
      <c r="A103" s="10"/>
      <c r="B103" s="11"/>
      <c r="C103" s="10"/>
      <c r="D103" s="10"/>
      <c r="E103" s="12"/>
      <c r="F103" s="12"/>
      <c r="G103" s="12"/>
      <c r="H103" s="13"/>
      <c r="I103" s="14"/>
    </row>
    <row r="104" spans="1:9" s="15" customFormat="1" ht="26.25" customHeight="1">
      <c r="A104" s="10"/>
      <c r="B104" s="11"/>
      <c r="C104" s="10"/>
      <c r="D104" s="10"/>
      <c r="E104" s="12"/>
      <c r="F104" s="12"/>
      <c r="G104" s="12"/>
      <c r="H104" s="13"/>
      <c r="I104" s="16"/>
    </row>
    <row r="105" s="123" customFormat="1" ht="15.75" customHeight="1"/>
    <row r="106" spans="1:9" s="15" customFormat="1" ht="66" customHeight="1">
      <c r="A106" s="12"/>
      <c r="B106" s="11"/>
      <c r="C106" s="10"/>
      <c r="D106" s="10"/>
      <c r="E106" s="12"/>
      <c r="F106" s="12"/>
      <c r="G106" s="12"/>
      <c r="H106" s="13"/>
      <c r="I106" s="14"/>
    </row>
    <row r="107" spans="1:9" s="15" customFormat="1" ht="66" customHeight="1">
      <c r="A107" s="10"/>
      <c r="B107" s="11"/>
      <c r="C107" s="10"/>
      <c r="D107" s="10"/>
      <c r="E107" s="12"/>
      <c r="F107" s="12"/>
      <c r="G107" s="12"/>
      <c r="H107" s="13"/>
      <c r="I107" s="14"/>
    </row>
    <row r="108" s="123" customFormat="1" ht="19.5" customHeight="1"/>
    <row r="109" spans="1:30" s="107" customFormat="1" ht="21" customHeight="1">
      <c r="A109" s="10"/>
      <c r="B109" s="17"/>
      <c r="C109" s="12"/>
      <c r="D109" s="10"/>
      <c r="E109" s="10"/>
      <c r="F109" s="13"/>
      <c r="G109" s="10"/>
      <c r="H109" s="13"/>
      <c r="I109" s="45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="123" customFormat="1" ht="19.5" customHeight="1"/>
    <row r="111" spans="1:9" s="15" customFormat="1" ht="66" customHeight="1">
      <c r="A111" s="27"/>
      <c r="B111" s="11"/>
      <c r="C111" s="10"/>
      <c r="D111" s="10"/>
      <c r="E111" s="12"/>
      <c r="F111" s="12"/>
      <c r="G111" s="12"/>
      <c r="H111" s="13"/>
      <c r="I111" s="14"/>
    </row>
    <row r="112" spans="1:9" s="15" customFormat="1" ht="66" customHeight="1">
      <c r="A112" s="10"/>
      <c r="B112" s="11"/>
      <c r="C112" s="10"/>
      <c r="D112" s="10"/>
      <c r="E112" s="12"/>
      <c r="F112" s="12"/>
      <c r="G112" s="12"/>
      <c r="H112" s="13"/>
      <c r="I112" s="14"/>
    </row>
    <row r="113" spans="1:30" s="42" customFormat="1" ht="21" customHeight="1">
      <c r="A113" s="10"/>
      <c r="B113" s="37"/>
      <c r="C113" s="38"/>
      <c r="D113" s="28"/>
      <c r="E113" s="10"/>
      <c r="F113" s="39"/>
      <c r="G113" s="10"/>
      <c r="H113" s="39"/>
      <c r="I113" s="40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="119" customFormat="1" ht="19.5" customHeight="1"/>
    <row r="115" spans="1:9" s="15" customFormat="1" ht="66" customHeight="1">
      <c r="A115" s="10"/>
      <c r="B115" s="11"/>
      <c r="C115" s="10"/>
      <c r="D115" s="10"/>
      <c r="E115" s="12"/>
      <c r="F115" s="12"/>
      <c r="G115" s="12"/>
      <c r="H115" s="13"/>
      <c r="I115" s="14"/>
    </row>
    <row r="116" spans="1:9" s="15" customFormat="1" ht="26.25" customHeight="1">
      <c r="A116" s="10"/>
      <c r="B116" s="11"/>
      <c r="C116" s="10"/>
      <c r="D116" s="10"/>
      <c r="E116" s="12"/>
      <c r="F116" s="12"/>
      <c r="G116" s="12"/>
      <c r="H116" s="13"/>
      <c r="I116" s="16"/>
    </row>
    <row r="117" spans="1:9" s="51" customFormat="1" ht="29.25" customHeight="1">
      <c r="A117" s="109"/>
      <c r="B117" s="110"/>
      <c r="C117" s="111"/>
      <c r="D117" s="111"/>
      <c r="E117" s="111"/>
      <c r="F117" s="106"/>
      <c r="G117" s="106"/>
      <c r="H117" s="106"/>
      <c r="I117" s="110"/>
    </row>
  </sheetData>
  <mergeCells count="15">
    <mergeCell ref="A31:IV31"/>
    <mergeCell ref="A108:IV108"/>
    <mergeCell ref="A110:IV110"/>
    <mergeCell ref="A1:I1"/>
    <mergeCell ref="A26:IV26"/>
    <mergeCell ref="A3:IV3"/>
    <mergeCell ref="A19:IV19"/>
    <mergeCell ref="A65:IV65"/>
    <mergeCell ref="A36:IV36"/>
    <mergeCell ref="B51:I51"/>
    <mergeCell ref="A114:IV114"/>
    <mergeCell ref="A92:I92"/>
    <mergeCell ref="A99:IV99"/>
    <mergeCell ref="A102:IV102"/>
    <mergeCell ref="A105:IV105"/>
  </mergeCells>
  <printOptions/>
  <pageMargins left="0.5506944444444445" right="0" top="0.5111111111111111" bottom="0.5902777777777778" header="0.11805555555555555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2011-02-26T09:31:34Z</cp:lastPrinted>
  <dcterms:created xsi:type="dcterms:W3CDTF">2006-09-24T05:52:42Z</dcterms:created>
  <dcterms:modified xsi:type="dcterms:W3CDTF">2011-12-19T06:55:23Z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