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方案" sheetId="1" r:id="rId1"/>
  </sheets>
  <definedNames>
    <definedName name="_xlnm.Print_Area" localSheetId="0">'方案'!$A$1:$I$164</definedName>
    <definedName name="_xlnm.Print_Titles" localSheetId="0">'方案'!$16:$17</definedName>
  </definedNames>
  <calcPr fullCalcOnLoad="1"/>
</workbook>
</file>

<file path=xl/sharedStrings.xml><?xml version="1.0" encoding="utf-8"?>
<sst xmlns="http://schemas.openxmlformats.org/spreadsheetml/2006/main" count="418" uniqueCount="192">
  <si>
    <t>平面布局方案，客餐厅效果图，整套施工图（根据设计复杂程度确定设计费）。</t>
  </si>
  <si>
    <t>熊猫牌或赣昌牌多股软线，空调、卫生间及厨房安装4平方线（地线2.5平方），普通插座2.5平方线（地线1.5平方），照明线1.5平方线，（熊猫牌电线中国十大品牌之一。）如需安装熊猫牌6平方软线，材料费按7元/m计算。</t>
  </si>
  <si>
    <t>电视线、网络线、电话线采用中国名牌“熊猫”品牌，电视线采用熊猫牌屏蔽线（上海生产）。熊猫牌音响线价格按4.5元/m另计。</t>
  </si>
  <si>
    <t>墙面批灰</t>
  </si>
  <si>
    <t>海螺牌32.5硅酸盐水泥沙浆铺贴，不含踢脚线。</t>
  </si>
  <si>
    <t>水泥砂浆铺贴过门石（过门石业主自购）。</t>
  </si>
  <si>
    <t xml:space="preserve">板  材
</t>
  </si>
  <si>
    <t>木器漆</t>
  </si>
  <si>
    <t>多乐士木饰丽系列，华润“ 超易洁透明底漆” ，“超易洁哑光面漆” ，“ 超易洁白底,面漆”木器漆。经典木器漆（通过中国环境标志产品认证、荣获“中国十佳建筑涂料品牌”“中国环保产品认证”）。</t>
  </si>
  <si>
    <t>涂  料</t>
  </si>
  <si>
    <t>强电线</t>
  </si>
  <si>
    <t>弱电线</t>
  </si>
  <si>
    <t>防  水</t>
  </si>
  <si>
    <t>给水管</t>
  </si>
  <si>
    <t>排水管</t>
  </si>
  <si>
    <t>电工套管</t>
  </si>
  <si>
    <t>水泥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</si>
  <si>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</si>
  <si>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</si>
  <si>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</si>
  <si>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</si>
  <si>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</si>
  <si>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</si>
  <si>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</si>
  <si>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</si>
  <si>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</si>
  <si>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㎡</t>
  </si>
  <si>
    <t>m</t>
  </si>
  <si>
    <t>项</t>
  </si>
  <si>
    <t>樘</t>
  </si>
  <si>
    <t>小计</t>
  </si>
  <si>
    <t>墙面批灰</t>
  </si>
  <si>
    <t>墙面膏灰局部批荡找平，墙面开槽处石膏找平，贴布，挂网或滚涂墙固等。</t>
  </si>
  <si>
    <t>铺地砖</t>
  </si>
  <si>
    <t>海螺牌32.5硅酸盐水泥、中砂水泥沙浆普通铺贴。
 规格≥250mm≤800mm　不含找平、拉毛、及地面处理
(主材、勾缝剂业主自购，贴砖厚度不超过40mm，超过40mm每平方增加材料费10元)</t>
  </si>
  <si>
    <t>过门石</t>
  </si>
  <si>
    <t>贴明装踢脚线</t>
  </si>
  <si>
    <t>电视背景墙</t>
  </si>
  <si>
    <t>详见施工图</t>
  </si>
  <si>
    <t>柜体防潮处理</t>
  </si>
  <si>
    <t>柜体背板与墙面交接处墙面涂刷防水及背板刷清漆、中间铺珍珠棉。</t>
  </si>
  <si>
    <t>地面找平</t>
  </si>
  <si>
    <t>柜体背板与墙面交接面涂刷防水及清漆。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</si>
  <si>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</si>
  <si>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</si>
  <si>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墙面做防水</t>
  </si>
  <si>
    <t>地面做防水</t>
  </si>
  <si>
    <t>地漏安装</t>
  </si>
  <si>
    <t>人工安装，地漏业主自购。</t>
  </si>
  <si>
    <t>海螺牌32.5硅酸盐水泥、中砂水泥沙浆铺贴。
 规格≥250mm≤800mm　不含找平、拉毛、及地面处理
(主材、勾缝剂业主自购，贴砖厚度不超过40mm，超过40mm每平方增加材料费10元)</t>
  </si>
  <si>
    <t>电路改造（建筑面积）</t>
  </si>
  <si>
    <t>套</t>
  </si>
  <si>
    <t>成本核算</t>
  </si>
  <si>
    <t>材料</t>
  </si>
  <si>
    <t>管理费</t>
  </si>
  <si>
    <t>总价*8%</t>
  </si>
  <si>
    <t>毛利润</t>
  </si>
  <si>
    <t>总价*17%</t>
  </si>
  <si>
    <t>非利润代收费</t>
  </si>
  <si>
    <t>垃圾清运费</t>
  </si>
  <si>
    <t>开关面板，五金件安装</t>
  </si>
  <si>
    <t>设计费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</si>
  <si>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</si>
  <si>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</si>
  <si>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</si>
  <si>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</si>
  <si>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</si>
  <si>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以上所有项目及数量按实际发生量为准，门窗洞面积不减，若面积有误多则退、少则由公司承担原则.</t>
  </si>
  <si>
    <t>房间每增加一种颜色的墙漆，增加200元。</t>
  </si>
  <si>
    <t>物业装修押金一律由业主自己承担。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</si>
  <si>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</si>
  <si>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</si>
  <si>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</si>
  <si>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</si>
  <si>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>二级造型吊顶</t>
  </si>
  <si>
    <t>粉线槽</t>
  </si>
  <si>
    <t>所有材料可由客户自己购买.</t>
  </si>
  <si>
    <t>个</t>
  </si>
  <si>
    <t>雷邦士通用型防水涂料  东方雨虹牌防水灰浆涂料（通过ISO9001：2000质量管理体系认证，通过ISO14001-2004环境管理体系认证，通过GB/T28001-2001职业健康安全管理体系认证）或德高牌防水涂料（法国PAREX（派丽）集团全资企业——世界五百强）</t>
  </si>
  <si>
    <t>熊猫牌双色PVC绝缘电工套管</t>
  </si>
  <si>
    <t>顶面刮腻子及刷漆</t>
  </si>
  <si>
    <t>墙面刮腻子及刷漆</t>
  </si>
  <si>
    <t>海螺牌32.5硅酸盐水泥，江西生产（视各小区所使用的品牌而定）。</t>
  </si>
  <si>
    <t>齐家盛装饰部分材料品牌说明</t>
  </si>
  <si>
    <t>进口皮尔萨PP-R管（国际品牌，世界五百强排名212位，全球最早荣获德国HY双环保认证、土耳其原装进口水管）、日丰给水管。</t>
  </si>
  <si>
    <t>刷雷邦士通用型防水涂料两遍。</t>
  </si>
  <si>
    <t>㎡</t>
  </si>
  <si>
    <t>1、原地面清理，海螺牌强度32.5普通硅酸盐水泥沙浆抹平。2、找平厚度平均不超过40mm，超过此厚度另增加材料费10元/㎡。</t>
  </si>
  <si>
    <t>地面刷雷邦士通用型防水涂料两遍，返墙300mm。</t>
  </si>
  <si>
    <t>材料搬运费</t>
  </si>
  <si>
    <t>地面刷雷邦士通用型防水涂料两遍，返墙300mm（含二次防水）。</t>
  </si>
  <si>
    <t>开槽处水泥沙浆抹平，底盒固定（三房以上的按480元计材料费和人工费）。</t>
  </si>
  <si>
    <t>编织袋、人工费(运至小区内物业指定地点.)，各工种工程垃圾清运（电梯房按工程量的1%计算，小高层三层以上的按工程量的1.5%计算）。</t>
  </si>
  <si>
    <t>乙方所购材料分类给各工种搬运的费用。实际根据楼层高度和路程远近计算(电梯房按工程量的1.5%计算，小高层三层以上的按工程量的2%计算)。</t>
  </si>
  <si>
    <t>轻钢龙骨做骨架，制作规格为400mm*400mm,龙牌石膏板饰面。石膏板拼接处留缝3-8mm，快粘粉或石膏粉填充，牛皮纸或绷带粘缝处理，自攻钉刷防锈漆。(不含木质线条、石膏线条、木质雕花及表面装饰），宽度不超过600mm.</t>
  </si>
  <si>
    <t>半包总价</t>
  </si>
  <si>
    <t>一、拆除、基础工程</t>
  </si>
  <si>
    <t>二、客餐厅及走道装修工程</t>
  </si>
  <si>
    <t>水电改造工程</t>
  </si>
  <si>
    <t xml:space="preserve">佳家鼠，千年舟等E1级工程专用大芯板和直接板(规格：1220*2440，厚度：17MM，浙江生产，通过国家质量认证。如需使用E0级千年舟板材，木制品材料费在原报价的基础上上调30元/㎡),同品牌系列饰面板及木线条,如市场缺货，可用同等品质、同等价位的其它品牌代替。石膏板为北京产龙牌纸面石膏板，厚度为9mm。
</t>
  </si>
  <si>
    <t>开关面板、卫浴小五金、灯具安装费：二居室为280元/套，三居室为350元/套，四居室及以上为420元/套,复式楼为600元/套，别墅850元/套（水晶灯安装价格另计，根据实际复杂程度计人工费）。</t>
  </si>
  <si>
    <t>多乐士腻子粉，内墙涂料多乐士家丽安净味，多乐士无添加，多乐士金装五合一，立邦丽易涂优，立邦绮得丽，立邦净味120二合一。</t>
  </si>
  <si>
    <t>批刮多乐士腻子二遍，打磨平整。刷底漆一遍，多乐士无添加面漆二遍。(不含特殊处理)喷涂加8元/m2。</t>
  </si>
  <si>
    <t>墙面修补</t>
  </si>
  <si>
    <t>拆除后墙面粉刷修补，含人工及辅料</t>
  </si>
  <si>
    <t>含瓷砖管理费（瓷砖管理费＝面积*60元/㎡*0.08）</t>
  </si>
  <si>
    <t xml:space="preserve">（1）马六甲生态板，框架结构，9厘背板                             （2）外贴3厘饰面板，实木线条收口
（3）衣柜门价格另计。                                           （4）不含五金、玻璃，柜内贴波音软片、饰面板价格另计                  （5）衣柜厚度为60cm内，柜内特殊功能制作另计                         （6）靠墙背板防潮处理  价格另计                                     （7）柜内抽屉数不超过2个,每增加一个另加60.00元/个
</t>
  </si>
  <si>
    <t xml:space="preserve">（1）马六甲生态板，框架结构，9厘背板                             （2）外贴3厘饰面板，实木线条收口
（3）不含五金、玻璃，柜内贴波音软片、饰面板价格另计                  （4）厚度为45cm内，柜内特殊功能制作另计                         （5）靠墙背板防潮处理价格另计                                                                            </t>
  </si>
  <si>
    <t>块</t>
  </si>
  <si>
    <t>一厨二卫给水管隐蔽工程改造（PPR管）</t>
  </si>
  <si>
    <t>港丰PVC排水管，接头、配件、安装。（墙外部件由业主自购。）</t>
  </si>
  <si>
    <t>仅人工费，垃圾装袋，运至物业指定垃圾堆放处。</t>
  </si>
  <si>
    <t>单面墙体粉刷</t>
  </si>
  <si>
    <t>海螺牌32.5硅酸盐水泥、中砂单面墙体粉刷、抹平。</t>
  </si>
  <si>
    <t>五、儿童房装修工程</t>
  </si>
  <si>
    <t>上海天力PVC-U新型复合排水管（通过中国环境标志产品认证、通过“产品质量国家免检“资格认证）</t>
  </si>
  <si>
    <t>户外地面找平</t>
  </si>
  <si>
    <t>四、长辈房装修工程</t>
  </si>
  <si>
    <t>拆除墙地砖</t>
  </si>
  <si>
    <t>㎡</t>
  </si>
  <si>
    <t>拆除水泥地台</t>
  </si>
  <si>
    <t>拆除铝合金门窗</t>
  </si>
  <si>
    <t>项</t>
  </si>
  <si>
    <t>仅人工费，垃圾装袋，运至物业指定垃圾堆放处，含修补（视数量具体确定）。</t>
  </si>
  <si>
    <t>拆除地板</t>
  </si>
  <si>
    <t>人工费,垃圾装袋，运至物业指定垃圾堆放处。</t>
  </si>
  <si>
    <t>拆除踢脚线</t>
  </si>
  <si>
    <t>拆除房门</t>
  </si>
  <si>
    <t>仅人工费，垃圾装袋，运至物业指定垃圾堆放处，含修补。</t>
  </si>
  <si>
    <t>门顶过门梁</t>
  </si>
  <si>
    <t>海螺牌32.5硅酸盐水泥、中砂及8厘钢筋现场制作
 规格≤1.2m　不足1米按一米计</t>
  </si>
  <si>
    <t>拆除pvc吊顶</t>
  </si>
  <si>
    <t>拆除木制吊顶</t>
  </si>
  <si>
    <t>铲原有涂料层</t>
  </si>
  <si>
    <t>拆除原有橱柜</t>
  </si>
  <si>
    <t>无门衣柜2x2.7x3</t>
  </si>
  <si>
    <t>平层一厨二卫排水管隐蔽工程改造</t>
  </si>
  <si>
    <t>人工费,垃圾装袋，运至物业指定垃圾堆放处。(此处按现场实际面积计算)</t>
  </si>
  <si>
    <t>拆墙（24墙）</t>
  </si>
  <si>
    <t>砌墙（12墙）</t>
  </si>
  <si>
    <t>红砖或轻体砖砌墙，墙面粉刷价格另计（不含表层装饰）</t>
  </si>
  <si>
    <t>砌墙（24墙）</t>
  </si>
  <si>
    <t>双面墙体粉刷</t>
  </si>
  <si>
    <t>海螺牌32.5硅酸盐水泥、中砂双面墙体粉刷、抹平。</t>
  </si>
  <si>
    <t>轻钢龙骨隔音墙</t>
  </si>
  <si>
    <t>轻钢龙骨框架，龙牌纸面石膏板或5厘澳松板封面(以展开面积计算),内填充隔音棉;不含批灰、乳胶漆。</t>
  </si>
  <si>
    <t>酒柜2X2.8X3.5</t>
  </si>
  <si>
    <t xml:space="preserve">（1）马六甲生态板，框架结构，9厘背板                            （2）外贴3厘饰面板，实木线条收口。                                                                           （3）不含五金、玻璃，柜内贴波音软片、饰面板价格另计                  （4）衣柜厚度为60cm内，柜内特殊功能制作另计                         （5）靠墙背板防潮处理  价格另计                           </t>
  </si>
  <si>
    <t>无门衣柜3.3x2.2x3</t>
  </si>
  <si>
    <t>吊柜3.3X0.6X3.5</t>
  </si>
  <si>
    <t>无门衣柜2x2.2x3</t>
  </si>
  <si>
    <t>吊柜2X0.6X3.5</t>
  </si>
  <si>
    <t>六、厨房装修工程</t>
  </si>
  <si>
    <t>三、主卧装修工程</t>
  </si>
  <si>
    <t>七、北阳台及杂物间装修工程</t>
  </si>
  <si>
    <t>八、公卫装修工程</t>
  </si>
  <si>
    <t>九、主卫装修工程</t>
  </si>
  <si>
    <t>十、生活阳台装修工程</t>
  </si>
  <si>
    <t>十一、</t>
  </si>
  <si>
    <t>十二、</t>
  </si>
  <si>
    <t>十三、</t>
  </si>
  <si>
    <t>十四、</t>
  </si>
  <si>
    <t>十五、</t>
  </si>
  <si>
    <t>十六、</t>
  </si>
  <si>
    <t>仅人工费,垃圾装袋，运至物业指定垃圾堆放处，含修补。</t>
  </si>
  <si>
    <t>鞋柜1.89X2.8X3.5</t>
  </si>
  <si>
    <t>红砖砌台抬高，内填渣土，水泥砂浆抹平，高度不超过350mm。</t>
  </si>
  <si>
    <t>蹲便及座便器处抬高</t>
  </si>
  <si>
    <t>窗帘盒</t>
  </si>
  <si>
    <t>m</t>
  </si>
  <si>
    <t>千年舟大芯板底板，白橡饰面板外贴，不含油漆。</t>
  </si>
  <si>
    <t>木制作清漆饰面</t>
  </si>
  <si>
    <t>（1）华润或多乐士清漆.同一木制品同时使用二种以上颜色着色漆价格另计    （2）刮底灰，打磨平整  （3）三底二面  （4）按展开面积计算，门扇玻璃不除面积</t>
  </si>
  <si>
    <t>柜体背板与墙面交接面涂刷防水及清漆。5.78</t>
  </si>
  <si>
    <t>杂物柜1.6X2.7X3.2</t>
  </si>
  <si>
    <t xml:space="preserve">（1）马六甲生态板，框架结构，9厘背板                            （2）外贴3厘饰面板，实木线条收口。                                                                           （3）不含、玻璃，柜内贴波音软片、饰面板价格另计  (含五金)                （4）衣柜厚度为60cm内，柜内特殊功能制作另计                         （5）靠墙背板防潮处理  价格另计               15.5            </t>
  </si>
  <si>
    <t>靠卫生间墙面做防水</t>
  </si>
  <si>
    <t>中央空调进风口制作</t>
  </si>
  <si>
    <t>个</t>
  </si>
  <si>
    <t>E1级细木工板开条制作，龙牌石膏板饰面。不含进风口百叶。</t>
  </si>
  <si>
    <t>中央空调出风口制作</t>
  </si>
  <si>
    <t>E1级细木工板开条制作，龙牌石膏板饰面。不含出风口百叶。</t>
  </si>
  <si>
    <t>中央空调检修口制作</t>
  </si>
  <si>
    <t>E1级细木工板开条制作，龙牌石膏板饰面。不含检修口百叶。</t>
  </si>
  <si>
    <r>
      <t>进口皮尔萨PP-R管系列，主管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25，副管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20。包括所有管件材料，打槽、暗铺、安装。（不含水龙头、三角阀、软管等墙外部件）(热水管包裹保温棉）</t>
    </r>
  </si>
  <si>
    <t>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含墙面开槽。</t>
  </si>
  <si>
    <t>全国率先透明化报价，核算成本才是硬道理       TEL:079188452219  88452319</t>
  </si>
  <si>
    <t>业主：游女士   电话：    邮箱：</t>
  </si>
  <si>
    <t>工程地址：恒茂城市花园怡景阁#室</t>
  </si>
  <si>
    <t xml:space="preserve">          2013年   8月  1 日</t>
  </si>
  <si>
    <t>2013年 8  月   1日</t>
  </si>
  <si>
    <t>北京齐家盛装饰南昌分公司工程报价单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</si>
</sst>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  <numFmt numFmtId="188" formatCode="0.0_ "/>
    <numFmt numFmtId="189" formatCode="0.00_);\(0.00\)"/>
    <numFmt numFmtId="190" formatCode="0_ "/>
  </numFmts>
  <fonts count="61">
    <font>
      <sz val="12"/>
      <name val="宋体"/>
      <family val="0"/>
    </font>
    <font>
      <sz val="10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12"/>
      <color indexed="3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b/>
      <sz val="10"/>
      <color indexed="63"/>
      <name val="宋体"/>
      <family val="0"/>
    </font>
    <font>
      <sz val="9"/>
      <color indexed="8"/>
      <name val="宋体"/>
      <family val="0"/>
    </font>
    <font>
      <b/>
      <sz val="12"/>
      <color indexed="63"/>
      <name val="宋体"/>
      <family val="0"/>
    </font>
    <font>
      <b/>
      <sz val="9"/>
      <color indexed="63"/>
      <name val="宋体"/>
      <family val="0"/>
    </font>
    <font>
      <b/>
      <sz val="18"/>
      <color indexed="63"/>
      <name val="黑体"/>
      <family val="0"/>
    </font>
    <font>
      <b/>
      <sz val="12"/>
      <color indexed="63"/>
      <name val="黑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6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2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0" fontId="15" fillId="34" borderId="12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5" fillId="34" borderId="14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right" vertical="center"/>
    </xf>
    <xf numFmtId="0" fontId="16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41" applyFont="1" applyFill="1" applyBorder="1" applyAlignment="1">
      <alignment horizontal="left" vertical="center" wrapText="1"/>
      <protection/>
    </xf>
    <xf numFmtId="0" fontId="2" fillId="0" borderId="0" xfId="40" applyFont="1">
      <alignment/>
      <protection/>
    </xf>
    <xf numFmtId="0" fontId="2" fillId="33" borderId="17" xfId="0" applyFont="1" applyFill="1" applyBorder="1" applyAlignment="1">
      <alignment horizontal="center" vertical="center" wrapText="1"/>
    </xf>
    <xf numFmtId="0" fontId="21" fillId="33" borderId="18" xfId="40" applyFont="1" applyFill="1" applyBorder="1" applyAlignment="1">
      <alignment horizontal="center" vertical="center" wrapText="1"/>
      <protection/>
    </xf>
    <xf numFmtId="0" fontId="21" fillId="33" borderId="19" xfId="40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" fillId="0" borderId="0" xfId="40" applyFont="1" applyBorder="1">
      <alignment/>
      <protection/>
    </xf>
    <xf numFmtId="0" fontId="21" fillId="33" borderId="20" xfId="40" applyFont="1" applyFill="1" applyBorder="1" applyAlignment="1">
      <alignment horizontal="center" vertical="center" wrapText="1"/>
      <protection/>
    </xf>
    <xf numFmtId="0" fontId="18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left" vertical="center" wrapText="1"/>
      <protection/>
    </xf>
    <xf numFmtId="0" fontId="16" fillId="33" borderId="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vertical="center" wrapText="1"/>
    </xf>
    <xf numFmtId="0" fontId="15" fillId="34" borderId="16" xfId="0" applyFont="1" applyFill="1" applyBorder="1" applyAlignment="1">
      <alignment vertical="center" wrapText="1"/>
    </xf>
    <xf numFmtId="0" fontId="15" fillId="34" borderId="15" xfId="0" applyFont="1" applyFill="1" applyBorder="1" applyAlignment="1">
      <alignment vertical="center" wrapText="1"/>
    </xf>
    <xf numFmtId="0" fontId="17" fillId="34" borderId="21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186" fontId="2" fillId="36" borderId="10" xfId="0" applyNumberFormat="1" applyFont="1" applyFill="1" applyBorder="1" applyAlignment="1">
      <alignment horizontal="left" vertical="center" wrapText="1"/>
    </xf>
    <xf numFmtId="187" fontId="2" fillId="36" borderId="10" xfId="0" applyNumberFormat="1" applyFont="1" applyFill="1" applyBorder="1" applyAlignment="1">
      <alignment horizontal="left" vertical="center" wrapText="1"/>
    </xf>
    <xf numFmtId="186" fontId="15" fillId="34" borderId="1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40" applyFont="1" applyAlignment="1">
      <alignment horizontal="left" vertical="center"/>
      <protection/>
    </xf>
    <xf numFmtId="0" fontId="12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90" fontId="18" fillId="0" borderId="10" xfId="0" applyNumberFormat="1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left" vertical="center" wrapText="1"/>
      <protection/>
    </xf>
    <xf numFmtId="0" fontId="12" fillId="0" borderId="22" xfId="43" applyFont="1" applyBorder="1" applyAlignment="1" applyProtection="1">
      <alignment horizontal="left" vertical="center"/>
      <protection/>
    </xf>
    <xf numFmtId="0" fontId="23" fillId="0" borderId="22" xfId="0" applyFont="1" applyFill="1" applyBorder="1" applyAlignment="1" applyProtection="1">
      <alignment horizontal="left" vertical="center"/>
      <protection/>
    </xf>
    <xf numFmtId="0" fontId="15" fillId="34" borderId="14" xfId="0" applyFont="1" applyFill="1" applyBorder="1" applyAlignment="1">
      <alignment vertical="center"/>
    </xf>
    <xf numFmtId="0" fontId="15" fillId="34" borderId="12" xfId="0" applyFont="1" applyFill="1" applyBorder="1" applyAlignment="1">
      <alignment vertical="center"/>
    </xf>
    <xf numFmtId="0" fontId="24" fillId="33" borderId="23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40" applyFont="1" applyFill="1" applyBorder="1" applyAlignment="1">
      <alignment horizontal="center" vertical="center" wrapText="1"/>
      <protection/>
    </xf>
    <xf numFmtId="0" fontId="15" fillId="33" borderId="15" xfId="40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40" applyFont="1" applyFill="1" applyBorder="1" applyAlignment="1">
      <alignment horizontal="left" vertical="center" wrapText="1"/>
      <protection/>
    </xf>
    <xf numFmtId="0" fontId="2" fillId="33" borderId="15" xfId="4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40" applyFont="1" applyFill="1" applyBorder="1" applyAlignment="1">
      <alignment horizontal="left" vertical="center" wrapText="1"/>
      <protection/>
    </xf>
    <xf numFmtId="0" fontId="2" fillId="0" borderId="15" xfId="40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17" fillId="33" borderId="25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40" applyFont="1" applyFill="1" applyBorder="1" applyAlignment="1">
      <alignment horizontal="left" vertical="center" wrapText="1"/>
      <protection/>
    </xf>
    <xf numFmtId="0" fontId="2" fillId="33" borderId="21" xfId="40" applyFont="1" applyFill="1" applyBorder="1" applyAlignment="1">
      <alignment horizontal="left" vertical="center" wrapText="1"/>
      <protection/>
    </xf>
    <xf numFmtId="0" fontId="2" fillId="33" borderId="27" xfId="40" applyFont="1" applyFill="1" applyBorder="1" applyAlignment="1">
      <alignment horizontal="left" vertical="center" wrapText="1"/>
      <protection/>
    </xf>
    <xf numFmtId="0" fontId="2" fillId="33" borderId="28" xfId="40" applyFont="1" applyFill="1" applyBorder="1" applyAlignment="1">
      <alignment horizontal="left" vertical="center" wrapText="1"/>
      <protection/>
    </xf>
    <xf numFmtId="0" fontId="2" fillId="33" borderId="10" xfId="40" applyFont="1" applyFill="1" applyBorder="1" applyAlignment="1">
      <alignment horizontal="left" vertical="center" wrapText="1"/>
      <protection/>
    </xf>
    <xf numFmtId="9" fontId="17" fillId="34" borderId="14" xfId="0" applyNumberFormat="1" applyFont="1" applyFill="1" applyBorder="1" applyAlignment="1">
      <alignment horizontal="center" vertical="center"/>
    </xf>
    <xf numFmtId="9" fontId="17" fillId="34" borderId="12" xfId="0" applyNumberFormat="1" applyFont="1" applyFill="1" applyBorder="1" applyAlignment="1">
      <alignment horizontal="center" vertical="center"/>
    </xf>
    <xf numFmtId="9" fontId="17" fillId="34" borderId="15" xfId="0" applyNumberFormat="1" applyFont="1" applyFill="1" applyBorder="1" applyAlignment="1">
      <alignment horizontal="center" vertical="center"/>
    </xf>
    <xf numFmtId="187" fontId="15" fillId="36" borderId="14" xfId="0" applyNumberFormat="1" applyFont="1" applyFill="1" applyBorder="1" applyAlignment="1">
      <alignment horizontal="center" vertical="center"/>
    </xf>
    <xf numFmtId="187" fontId="15" fillId="36" borderId="12" xfId="0" applyNumberFormat="1" applyFont="1" applyFill="1" applyBorder="1" applyAlignment="1">
      <alignment horizontal="center" vertical="center"/>
    </xf>
    <xf numFmtId="187" fontId="15" fillId="36" borderId="15" xfId="0" applyNumberFormat="1" applyFont="1" applyFill="1" applyBorder="1" applyAlignment="1">
      <alignment horizontal="center" vertical="center"/>
    </xf>
    <xf numFmtId="9" fontId="2" fillId="36" borderId="14" xfId="0" applyNumberFormat="1" applyFont="1" applyFill="1" applyBorder="1" applyAlignment="1">
      <alignment horizontal="center" vertical="center"/>
    </xf>
    <xf numFmtId="9" fontId="2" fillId="36" borderId="12" xfId="0" applyNumberFormat="1" applyFont="1" applyFill="1" applyBorder="1" applyAlignment="1">
      <alignment horizontal="center" vertical="center"/>
    </xf>
    <xf numFmtId="9" fontId="2" fillId="36" borderId="15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12" fillId="33" borderId="0" xfId="43" applyFont="1" applyFill="1" applyBorder="1" applyAlignment="1" applyProtection="1">
      <alignment horizontal="left" vertical="center"/>
      <protection/>
    </xf>
    <xf numFmtId="0" fontId="23" fillId="33" borderId="0" xfId="0" applyFont="1" applyFill="1" applyBorder="1" applyAlignment="1" applyProtection="1">
      <alignment horizontal="left" vertical="center"/>
      <protection/>
    </xf>
    <xf numFmtId="0" fontId="15" fillId="34" borderId="24" xfId="0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center" vertical="center"/>
    </xf>
    <xf numFmtId="0" fontId="15" fillId="34" borderId="14" xfId="0" applyFont="1" applyFill="1" applyBorder="1" applyAlignment="1">
      <alignment horizontal="left" vertical="center"/>
    </xf>
    <xf numFmtId="0" fontId="15" fillId="34" borderId="12" xfId="0" applyFont="1" applyFill="1" applyBorder="1" applyAlignment="1">
      <alignment horizontal="left" vertical="center"/>
    </xf>
    <xf numFmtId="0" fontId="15" fillId="34" borderId="15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方案_2" xfId="40"/>
    <cellStyle name="常规_方案_3" xfId="41"/>
    <cellStyle name="常规_方案_4" xfId="42"/>
    <cellStyle name="常规_方案_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"/>
  <sheetViews>
    <sheetView tabSelected="1" zoomScalePageLayoutView="0" workbookViewId="0" topLeftCell="A1">
      <selection activeCell="B11" sqref="B11:I11"/>
    </sheetView>
  </sheetViews>
  <sheetFormatPr defaultColWidth="9.00390625" defaultRowHeight="14.25"/>
  <cols>
    <col min="1" max="1" width="6.25390625" style="1" customWidth="1"/>
    <col min="2" max="2" width="20.125" style="2" customWidth="1"/>
    <col min="3" max="3" width="5.75390625" style="1" customWidth="1"/>
    <col min="4" max="4" width="4.50390625" style="1" customWidth="1"/>
    <col min="5" max="5" width="4.50390625" style="3" customWidth="1"/>
    <col min="6" max="6" width="6.875" style="3" customWidth="1"/>
    <col min="7" max="7" width="5.125" style="4" customWidth="1"/>
    <col min="8" max="8" width="6.125" style="3" customWidth="1"/>
    <col min="9" max="9" width="58.125" style="126" customWidth="1"/>
    <col min="10" max="12" width="9.00390625" style="5" bestFit="1" customWidth="1"/>
    <col min="13" max="13" width="4.50390625" style="5" bestFit="1" customWidth="1"/>
    <col min="14" max="14" width="9.00390625" style="5" bestFit="1" customWidth="1"/>
    <col min="15" max="16384" width="9.00390625" style="5" customWidth="1"/>
  </cols>
  <sheetData>
    <row r="1" spans="1:15" s="6" customFormat="1" ht="38.25" customHeight="1">
      <c r="A1" s="143" t="s">
        <v>191</v>
      </c>
      <c r="B1" s="144"/>
      <c r="C1" s="144"/>
      <c r="D1" s="144"/>
      <c r="E1" s="144"/>
      <c r="F1" s="144"/>
      <c r="G1" s="144"/>
      <c r="H1" s="144"/>
      <c r="I1" s="145"/>
      <c r="J1" s="24"/>
      <c r="K1" s="16"/>
      <c r="L1" s="16"/>
      <c r="M1" s="16"/>
      <c r="N1" s="16"/>
      <c r="O1" s="16"/>
    </row>
    <row r="2" spans="1:15" s="6" customFormat="1" ht="22.5" customHeight="1">
      <c r="A2" s="146" t="s">
        <v>186</v>
      </c>
      <c r="B2" s="147"/>
      <c r="C2" s="148"/>
      <c r="D2" s="148"/>
      <c r="E2" s="148"/>
      <c r="F2" s="148"/>
      <c r="G2" s="148"/>
      <c r="H2" s="148"/>
      <c r="I2" s="148"/>
      <c r="J2" s="24"/>
      <c r="K2" s="16"/>
      <c r="L2" s="16"/>
      <c r="M2" s="16"/>
      <c r="N2" s="16"/>
      <c r="O2" s="16"/>
    </row>
    <row r="3" spans="1:15" s="6" customFormat="1" ht="24.75" customHeight="1">
      <c r="A3" s="149" t="s">
        <v>188</v>
      </c>
      <c r="B3" s="150"/>
      <c r="C3" s="150"/>
      <c r="D3" s="150"/>
      <c r="E3" s="150"/>
      <c r="F3" s="150"/>
      <c r="G3" s="150"/>
      <c r="H3" s="150"/>
      <c r="I3" s="151"/>
      <c r="J3" s="24"/>
      <c r="K3" s="16"/>
      <c r="L3" s="16"/>
      <c r="M3" s="16"/>
      <c r="N3" s="16"/>
      <c r="O3" s="16"/>
    </row>
    <row r="4" spans="1:15" s="6" customFormat="1" ht="24.75" customHeight="1">
      <c r="A4" s="152" t="s">
        <v>187</v>
      </c>
      <c r="B4" s="152"/>
      <c r="C4" s="152"/>
      <c r="D4" s="152"/>
      <c r="E4" s="152"/>
      <c r="F4" s="152"/>
      <c r="G4" s="152"/>
      <c r="H4" s="152"/>
      <c r="I4" s="152"/>
      <c r="J4" s="24"/>
      <c r="K4" s="16"/>
      <c r="L4" s="16"/>
      <c r="M4" s="16"/>
      <c r="N4" s="16"/>
      <c r="O4" s="16"/>
    </row>
    <row r="5" spans="1:9" s="94" customFormat="1" ht="24.75" customHeight="1">
      <c r="A5" s="157" t="s">
        <v>83</v>
      </c>
      <c r="B5" s="158"/>
      <c r="C5" s="158"/>
      <c r="D5" s="158"/>
      <c r="E5" s="158"/>
      <c r="F5" s="158"/>
      <c r="G5" s="158"/>
      <c r="H5" s="159"/>
      <c r="I5" s="160"/>
    </row>
    <row r="6" spans="1:9" s="130" customFormat="1" ht="45" customHeight="1">
      <c r="A6" s="71" t="s">
        <v>6</v>
      </c>
      <c r="B6" s="161" t="s">
        <v>99</v>
      </c>
      <c r="C6" s="162"/>
      <c r="D6" s="162"/>
      <c r="E6" s="162"/>
      <c r="F6" s="162"/>
      <c r="G6" s="162"/>
      <c r="H6" s="163"/>
      <c r="I6" s="164"/>
    </row>
    <row r="7" spans="1:9" s="94" customFormat="1" ht="30" customHeight="1">
      <c r="A7" s="92" t="s">
        <v>7</v>
      </c>
      <c r="B7" s="165" t="s">
        <v>8</v>
      </c>
      <c r="C7" s="165"/>
      <c r="D7" s="165"/>
      <c r="E7" s="165"/>
      <c r="F7" s="165"/>
      <c r="G7" s="165"/>
      <c r="H7" s="166"/>
      <c r="I7" s="167"/>
    </row>
    <row r="8" spans="1:9" s="94" customFormat="1" ht="30" customHeight="1">
      <c r="A8" s="92" t="s">
        <v>9</v>
      </c>
      <c r="B8" s="168" t="s">
        <v>101</v>
      </c>
      <c r="C8" s="168"/>
      <c r="D8" s="168"/>
      <c r="E8" s="168"/>
      <c r="F8" s="168"/>
      <c r="G8" s="168"/>
      <c r="H8" s="163"/>
      <c r="I8" s="164"/>
    </row>
    <row r="9" spans="1:9" s="94" customFormat="1" ht="30" customHeight="1">
      <c r="A9" s="92" t="s">
        <v>10</v>
      </c>
      <c r="B9" s="168" t="s">
        <v>1</v>
      </c>
      <c r="C9" s="168"/>
      <c r="D9" s="168"/>
      <c r="E9" s="168"/>
      <c r="F9" s="168"/>
      <c r="G9" s="168"/>
      <c r="H9" s="163"/>
      <c r="I9" s="164"/>
    </row>
    <row r="10" spans="1:9" s="94" customFormat="1" ht="30" customHeight="1">
      <c r="A10" s="92" t="s">
        <v>11</v>
      </c>
      <c r="B10" s="168" t="s">
        <v>2</v>
      </c>
      <c r="C10" s="168"/>
      <c r="D10" s="168"/>
      <c r="E10" s="168"/>
      <c r="F10" s="168"/>
      <c r="G10" s="168"/>
      <c r="H10" s="163"/>
      <c r="I10" s="164"/>
    </row>
    <row r="11" spans="1:9" s="94" customFormat="1" ht="30" customHeight="1">
      <c r="A11" s="95" t="s">
        <v>12</v>
      </c>
      <c r="B11" s="173" t="s">
        <v>78</v>
      </c>
      <c r="C11" s="173"/>
      <c r="D11" s="173"/>
      <c r="E11" s="173"/>
      <c r="F11" s="173"/>
      <c r="G11" s="173"/>
      <c r="H11" s="174"/>
      <c r="I11" s="175"/>
    </row>
    <row r="12" spans="1:9" s="94" customFormat="1" ht="30" customHeight="1">
      <c r="A12" s="96" t="s">
        <v>13</v>
      </c>
      <c r="B12" s="176" t="s">
        <v>84</v>
      </c>
      <c r="C12" s="176"/>
      <c r="D12" s="176"/>
      <c r="E12" s="176"/>
      <c r="F12" s="176"/>
      <c r="G12" s="176"/>
      <c r="H12" s="176"/>
      <c r="I12" s="176"/>
    </row>
    <row r="13" spans="1:9" s="94" customFormat="1" ht="30" customHeight="1">
      <c r="A13" s="97" t="s">
        <v>14</v>
      </c>
      <c r="B13" s="176" t="s">
        <v>115</v>
      </c>
      <c r="C13" s="176"/>
      <c r="D13" s="176"/>
      <c r="E13" s="176"/>
      <c r="F13" s="176"/>
      <c r="G13" s="176"/>
      <c r="H13" s="176"/>
      <c r="I13" s="176"/>
    </row>
    <row r="14" spans="1:9" s="94" customFormat="1" ht="30" customHeight="1">
      <c r="A14" s="97" t="s">
        <v>15</v>
      </c>
      <c r="B14" s="177" t="s">
        <v>79</v>
      </c>
      <c r="C14" s="177"/>
      <c r="D14" s="177"/>
      <c r="E14" s="177"/>
      <c r="F14" s="177"/>
      <c r="G14" s="177"/>
      <c r="H14" s="177"/>
      <c r="I14" s="177"/>
    </row>
    <row r="15" spans="1:10" s="94" customFormat="1" ht="30" customHeight="1">
      <c r="A15" s="108" t="s">
        <v>16</v>
      </c>
      <c r="B15" s="178" t="s">
        <v>82</v>
      </c>
      <c r="C15" s="178"/>
      <c r="D15" s="178"/>
      <c r="E15" s="178"/>
      <c r="F15" s="178"/>
      <c r="G15" s="178"/>
      <c r="H15" s="178"/>
      <c r="I15" s="178"/>
      <c r="J15" s="107"/>
    </row>
    <row r="16" spans="1:15" s="7" customFormat="1" ht="19.5" customHeight="1">
      <c r="A16" s="169" t="s">
        <v>17</v>
      </c>
      <c r="B16" s="171" t="s">
        <v>18</v>
      </c>
      <c r="C16" s="171" t="s">
        <v>19</v>
      </c>
      <c r="D16" s="171" t="s">
        <v>20</v>
      </c>
      <c r="E16" s="153" t="s">
        <v>21</v>
      </c>
      <c r="F16" s="154"/>
      <c r="G16" s="153" t="s">
        <v>22</v>
      </c>
      <c r="H16" s="154"/>
      <c r="I16" s="155" t="s">
        <v>23</v>
      </c>
      <c r="J16" s="25"/>
      <c r="K16" s="17"/>
      <c r="L16" s="17"/>
      <c r="M16" s="17"/>
      <c r="N16" s="17"/>
      <c r="O16" s="17"/>
    </row>
    <row r="17" spans="1:15" ht="18.75" customHeight="1">
      <c r="A17" s="170"/>
      <c r="B17" s="172"/>
      <c r="C17" s="172"/>
      <c r="D17" s="172"/>
      <c r="E17" s="26" t="s">
        <v>24</v>
      </c>
      <c r="F17" s="26" t="s">
        <v>25</v>
      </c>
      <c r="G17" s="26" t="s">
        <v>24</v>
      </c>
      <c r="H17" s="26" t="s">
        <v>25</v>
      </c>
      <c r="I17" s="156"/>
      <c r="J17" s="27"/>
      <c r="K17" s="11"/>
      <c r="L17" s="11"/>
      <c r="M17" s="11"/>
      <c r="N17" s="11"/>
      <c r="O17" s="11"/>
    </row>
    <row r="18" spans="1:15" ht="24.75" customHeight="1">
      <c r="A18" s="198" t="s">
        <v>96</v>
      </c>
      <c r="B18" s="199"/>
      <c r="C18" s="199"/>
      <c r="D18" s="199"/>
      <c r="E18" s="199"/>
      <c r="F18" s="199"/>
      <c r="G18" s="199"/>
      <c r="H18" s="199"/>
      <c r="I18" s="200"/>
      <c r="J18" s="27"/>
      <c r="K18" s="11"/>
      <c r="L18" s="11"/>
      <c r="M18" s="11"/>
      <c r="N18" s="11"/>
      <c r="O18" s="11"/>
    </row>
    <row r="19" spans="1:15" s="21" customFormat="1" ht="24.75" customHeight="1">
      <c r="A19" s="109">
        <v>1</v>
      </c>
      <c r="B19" s="72" t="s">
        <v>138</v>
      </c>
      <c r="C19" s="73">
        <v>0</v>
      </c>
      <c r="D19" s="73" t="s">
        <v>26</v>
      </c>
      <c r="E19" s="73">
        <v>4</v>
      </c>
      <c r="F19" s="74">
        <f>E19*C19</f>
        <v>0</v>
      </c>
      <c r="G19" s="73">
        <v>80</v>
      </c>
      <c r="H19" s="74">
        <f>G19*C19</f>
        <v>0</v>
      </c>
      <c r="I19" s="75" t="s">
        <v>111</v>
      </c>
      <c r="J19" s="82"/>
      <c r="K19" s="82"/>
      <c r="L19" s="82"/>
      <c r="M19" s="82"/>
      <c r="N19" s="82"/>
      <c r="O19" s="82"/>
    </row>
    <row r="20" spans="1:15" s="21" customFormat="1" ht="24.75" customHeight="1">
      <c r="A20" s="109">
        <v>2</v>
      </c>
      <c r="B20" s="72" t="s">
        <v>139</v>
      </c>
      <c r="C20" s="73">
        <v>15</v>
      </c>
      <c r="D20" s="73" t="s">
        <v>26</v>
      </c>
      <c r="E20" s="73">
        <v>45</v>
      </c>
      <c r="F20" s="74">
        <f>E20*C20</f>
        <v>675</v>
      </c>
      <c r="G20" s="73">
        <v>35</v>
      </c>
      <c r="H20" s="74">
        <f>G20*C20</f>
        <v>525</v>
      </c>
      <c r="I20" s="75" t="s">
        <v>140</v>
      </c>
      <c r="J20" s="82"/>
      <c r="K20" s="82"/>
      <c r="L20" s="82"/>
      <c r="M20" s="82"/>
      <c r="N20" s="82"/>
      <c r="O20" s="82"/>
    </row>
    <row r="21" spans="1:15" s="21" customFormat="1" ht="24.75" customHeight="1">
      <c r="A21" s="109">
        <v>3</v>
      </c>
      <c r="B21" s="72" t="s">
        <v>141</v>
      </c>
      <c r="C21" s="73">
        <v>3.8</v>
      </c>
      <c r="D21" s="73" t="s">
        <v>26</v>
      </c>
      <c r="E21" s="73">
        <v>65</v>
      </c>
      <c r="F21" s="74">
        <f>E21*C21</f>
        <v>247</v>
      </c>
      <c r="G21" s="73">
        <v>55</v>
      </c>
      <c r="H21" s="74">
        <f>G21*C21</f>
        <v>209</v>
      </c>
      <c r="I21" s="75" t="s">
        <v>140</v>
      </c>
      <c r="J21" s="82"/>
      <c r="K21" s="82"/>
      <c r="L21" s="82"/>
      <c r="M21" s="82"/>
      <c r="N21" s="82"/>
      <c r="O21" s="82"/>
    </row>
    <row r="22" spans="1:9" s="9" customFormat="1" ht="24.75" customHeight="1">
      <c r="A22" s="109">
        <v>4</v>
      </c>
      <c r="B22" s="84" t="s">
        <v>142</v>
      </c>
      <c r="C22" s="83">
        <v>37.6</v>
      </c>
      <c r="D22" s="73" t="s">
        <v>26</v>
      </c>
      <c r="E22" s="83">
        <v>24</v>
      </c>
      <c r="F22" s="85">
        <f>E22*C22</f>
        <v>902.4000000000001</v>
      </c>
      <c r="G22" s="83">
        <v>12</v>
      </c>
      <c r="H22" s="85">
        <f>G22*C22</f>
        <v>451.20000000000005</v>
      </c>
      <c r="I22" s="86" t="s">
        <v>143</v>
      </c>
    </row>
    <row r="23" spans="1:15" s="21" customFormat="1" ht="24.75" customHeight="1">
      <c r="A23" s="109">
        <v>5</v>
      </c>
      <c r="B23" s="72" t="s">
        <v>144</v>
      </c>
      <c r="C23" s="73">
        <v>5.7</v>
      </c>
      <c r="D23" s="73" t="s">
        <v>26</v>
      </c>
      <c r="E23" s="73">
        <v>65</v>
      </c>
      <c r="F23" s="137">
        <f>E23*C23</f>
        <v>370.5</v>
      </c>
      <c r="G23" s="73">
        <v>75</v>
      </c>
      <c r="H23" s="137">
        <f>G23*C23</f>
        <v>427.5</v>
      </c>
      <c r="I23" s="75" t="s">
        <v>145</v>
      </c>
      <c r="J23" s="82"/>
      <c r="K23" s="82"/>
      <c r="L23" s="82"/>
      <c r="M23" s="82"/>
      <c r="N23" s="82"/>
      <c r="O23" s="82"/>
    </row>
    <row r="24" spans="1:15" s="21" customFormat="1" ht="24.75" customHeight="1">
      <c r="A24" s="109">
        <v>6</v>
      </c>
      <c r="B24" s="72" t="s">
        <v>118</v>
      </c>
      <c r="C24" s="73">
        <v>0</v>
      </c>
      <c r="D24" s="73" t="s">
        <v>119</v>
      </c>
      <c r="E24" s="73">
        <v>4</v>
      </c>
      <c r="F24" s="74">
        <f aca="true" t="shared" si="0" ref="F24:F35">E24*C24</f>
        <v>0</v>
      </c>
      <c r="G24" s="73">
        <v>20</v>
      </c>
      <c r="H24" s="74">
        <f aca="true" t="shared" si="1" ref="H24:H35">G24*C24</f>
        <v>0</v>
      </c>
      <c r="I24" s="75" t="s">
        <v>111</v>
      </c>
      <c r="J24" s="82"/>
      <c r="K24" s="82"/>
      <c r="L24" s="82"/>
      <c r="M24" s="82"/>
      <c r="N24" s="82"/>
      <c r="O24" s="82"/>
    </row>
    <row r="25" spans="1:10" s="9" customFormat="1" ht="24.75" customHeight="1">
      <c r="A25" s="109">
        <v>7</v>
      </c>
      <c r="B25" s="84" t="s">
        <v>112</v>
      </c>
      <c r="C25" s="83">
        <v>72.5</v>
      </c>
      <c r="D25" s="73" t="s">
        <v>26</v>
      </c>
      <c r="E25" s="83">
        <v>12</v>
      </c>
      <c r="F25" s="85">
        <f>E25*C25</f>
        <v>870</v>
      </c>
      <c r="G25" s="83">
        <v>6</v>
      </c>
      <c r="H25" s="85">
        <f>G25*C25</f>
        <v>435</v>
      </c>
      <c r="I25" s="86" t="s">
        <v>113</v>
      </c>
      <c r="J25" s="82"/>
    </row>
    <row r="26" spans="1:15" s="21" customFormat="1" ht="24.75" customHeight="1">
      <c r="A26" s="109">
        <v>8</v>
      </c>
      <c r="B26" s="72" t="s">
        <v>120</v>
      </c>
      <c r="C26" s="73">
        <v>0</v>
      </c>
      <c r="D26" s="73" t="s">
        <v>26</v>
      </c>
      <c r="E26" s="73">
        <v>4</v>
      </c>
      <c r="F26" s="74">
        <f t="shared" si="0"/>
        <v>0</v>
      </c>
      <c r="G26" s="73">
        <v>15</v>
      </c>
      <c r="H26" s="74">
        <f t="shared" si="1"/>
        <v>0</v>
      </c>
      <c r="I26" s="75" t="s">
        <v>111</v>
      </c>
      <c r="J26" s="82"/>
      <c r="K26" s="82"/>
      <c r="L26" s="82"/>
      <c r="M26" s="82"/>
      <c r="N26" s="82"/>
      <c r="O26" s="82"/>
    </row>
    <row r="27" spans="1:15" s="21" customFormat="1" ht="24.75" customHeight="1">
      <c r="A27" s="109">
        <v>9</v>
      </c>
      <c r="B27" s="72" t="s">
        <v>121</v>
      </c>
      <c r="C27" s="73">
        <v>0</v>
      </c>
      <c r="D27" s="73" t="s">
        <v>122</v>
      </c>
      <c r="E27" s="73">
        <v>0</v>
      </c>
      <c r="F27" s="74">
        <f t="shared" si="0"/>
        <v>0</v>
      </c>
      <c r="G27" s="73">
        <v>200</v>
      </c>
      <c r="H27" s="74">
        <f t="shared" si="1"/>
        <v>0</v>
      </c>
      <c r="I27" s="75" t="s">
        <v>123</v>
      </c>
      <c r="J27" s="82"/>
      <c r="K27" s="82"/>
      <c r="L27" s="82"/>
      <c r="M27" s="82"/>
      <c r="N27" s="82"/>
      <c r="O27" s="82"/>
    </row>
    <row r="28" spans="1:15" s="21" customFormat="1" ht="24.75" customHeight="1">
      <c r="A28" s="109">
        <v>10</v>
      </c>
      <c r="B28" s="72" t="s">
        <v>134</v>
      </c>
      <c r="C28" s="73">
        <v>0</v>
      </c>
      <c r="D28" s="73" t="s">
        <v>122</v>
      </c>
      <c r="E28" s="73">
        <v>0</v>
      </c>
      <c r="F28" s="74">
        <f>E28*C28</f>
        <v>0</v>
      </c>
      <c r="G28" s="73">
        <v>300</v>
      </c>
      <c r="H28" s="74">
        <f>G28*C28</f>
        <v>0</v>
      </c>
      <c r="I28" s="75" t="s">
        <v>123</v>
      </c>
      <c r="J28" s="82"/>
      <c r="K28" s="82"/>
      <c r="L28" s="82"/>
      <c r="M28" s="82"/>
      <c r="N28" s="82"/>
      <c r="O28" s="82"/>
    </row>
    <row r="29" spans="1:9" ht="24.75" customHeight="1">
      <c r="A29" s="109">
        <v>11</v>
      </c>
      <c r="B29" s="72" t="s">
        <v>124</v>
      </c>
      <c r="C29" s="135">
        <v>0</v>
      </c>
      <c r="D29" s="73" t="s">
        <v>26</v>
      </c>
      <c r="E29" s="73">
        <v>0</v>
      </c>
      <c r="F29" s="74">
        <f t="shared" si="0"/>
        <v>0</v>
      </c>
      <c r="G29" s="73">
        <v>10</v>
      </c>
      <c r="H29" s="74">
        <f t="shared" si="1"/>
        <v>0</v>
      </c>
      <c r="I29" s="79" t="s">
        <v>125</v>
      </c>
    </row>
    <row r="30" spans="1:9" ht="24.75" customHeight="1">
      <c r="A30" s="109">
        <v>12</v>
      </c>
      <c r="B30" s="72" t="s">
        <v>131</v>
      </c>
      <c r="C30" s="135">
        <v>0</v>
      </c>
      <c r="D30" s="73" t="s">
        <v>119</v>
      </c>
      <c r="E30" s="73">
        <v>4</v>
      </c>
      <c r="F30" s="74">
        <f>E30*C30</f>
        <v>0</v>
      </c>
      <c r="G30" s="73">
        <v>10</v>
      </c>
      <c r="H30" s="74">
        <f>G30*C30</f>
        <v>0</v>
      </c>
      <c r="I30" s="79" t="s">
        <v>125</v>
      </c>
    </row>
    <row r="31" spans="1:9" ht="24.75" customHeight="1">
      <c r="A31" s="109">
        <v>13</v>
      </c>
      <c r="B31" s="72" t="s">
        <v>132</v>
      </c>
      <c r="C31" s="135">
        <v>0</v>
      </c>
      <c r="D31" s="73" t="s">
        <v>119</v>
      </c>
      <c r="E31" s="73">
        <v>4</v>
      </c>
      <c r="F31" s="74">
        <f>E31*C31</f>
        <v>0</v>
      </c>
      <c r="G31" s="73">
        <v>10</v>
      </c>
      <c r="H31" s="74">
        <f>G31*C31</f>
        <v>0</v>
      </c>
      <c r="I31" s="79" t="s">
        <v>137</v>
      </c>
    </row>
    <row r="32" spans="1:10" s="9" customFormat="1" ht="24.75" customHeight="1">
      <c r="A32" s="109">
        <v>14</v>
      </c>
      <c r="B32" s="84" t="s">
        <v>129</v>
      </c>
      <c r="C32" s="83">
        <v>4</v>
      </c>
      <c r="D32" s="83" t="s">
        <v>108</v>
      </c>
      <c r="E32" s="83">
        <v>35</v>
      </c>
      <c r="F32" s="74">
        <f>E32*C32</f>
        <v>140</v>
      </c>
      <c r="G32" s="83">
        <v>25</v>
      </c>
      <c r="H32" s="85">
        <f t="shared" si="1"/>
        <v>100</v>
      </c>
      <c r="I32" s="86" t="s">
        <v>130</v>
      </c>
      <c r="J32" s="5"/>
    </row>
    <row r="33" spans="1:10" ht="24.75" customHeight="1">
      <c r="A33" s="109">
        <v>15</v>
      </c>
      <c r="B33" s="72" t="s">
        <v>126</v>
      </c>
      <c r="C33" s="135">
        <v>0</v>
      </c>
      <c r="D33" s="73" t="s">
        <v>27</v>
      </c>
      <c r="E33" s="73">
        <v>0</v>
      </c>
      <c r="F33" s="74">
        <f t="shared" si="0"/>
        <v>0</v>
      </c>
      <c r="G33" s="73">
        <v>7</v>
      </c>
      <c r="H33" s="74">
        <f t="shared" si="1"/>
        <v>0</v>
      </c>
      <c r="I33" s="79" t="s">
        <v>125</v>
      </c>
      <c r="J33" s="82"/>
    </row>
    <row r="34" spans="1:15" s="9" customFormat="1" ht="24.75" customHeight="1">
      <c r="A34" s="109">
        <v>16</v>
      </c>
      <c r="B34" s="72" t="s">
        <v>127</v>
      </c>
      <c r="C34" s="73">
        <v>0</v>
      </c>
      <c r="D34" s="73" t="s">
        <v>29</v>
      </c>
      <c r="E34" s="73">
        <v>20</v>
      </c>
      <c r="F34" s="74">
        <f t="shared" si="0"/>
        <v>0</v>
      </c>
      <c r="G34" s="73">
        <v>60</v>
      </c>
      <c r="H34" s="104">
        <f t="shared" si="1"/>
        <v>0</v>
      </c>
      <c r="I34" s="75" t="s">
        <v>128</v>
      </c>
      <c r="J34" s="18"/>
      <c r="K34" s="82"/>
      <c r="L34" s="82"/>
      <c r="M34" s="82"/>
      <c r="N34" s="82"/>
      <c r="O34" s="82"/>
    </row>
    <row r="35" spans="1:15" s="9" customFormat="1" ht="24.75" customHeight="1">
      <c r="A35" s="109">
        <v>17</v>
      </c>
      <c r="B35" s="72" t="s">
        <v>133</v>
      </c>
      <c r="C35" s="73">
        <v>0</v>
      </c>
      <c r="D35" s="73" t="s">
        <v>26</v>
      </c>
      <c r="E35" s="73">
        <v>4</v>
      </c>
      <c r="F35" s="74">
        <f t="shared" si="0"/>
        <v>0</v>
      </c>
      <c r="G35" s="73">
        <v>10</v>
      </c>
      <c r="H35" s="74">
        <f t="shared" si="1"/>
        <v>0</v>
      </c>
      <c r="I35" s="75" t="s">
        <v>164</v>
      </c>
      <c r="J35" s="133"/>
      <c r="K35" s="82"/>
      <c r="L35" s="139"/>
      <c r="M35" s="140"/>
      <c r="N35" s="82"/>
      <c r="O35" s="82"/>
    </row>
    <row r="36" spans="1:15" s="9" customFormat="1" ht="24.75" customHeight="1">
      <c r="A36" s="109">
        <v>18</v>
      </c>
      <c r="B36" s="84" t="s">
        <v>75</v>
      </c>
      <c r="C36" s="83">
        <v>1</v>
      </c>
      <c r="D36" s="83" t="s">
        <v>28</v>
      </c>
      <c r="E36" s="83">
        <v>200</v>
      </c>
      <c r="F36" s="85">
        <f aca="true" t="shared" si="2" ref="F36:F42">E36*C36</f>
        <v>200</v>
      </c>
      <c r="G36" s="83">
        <v>280</v>
      </c>
      <c r="H36" s="105">
        <f aca="true" t="shared" si="3" ref="H36:H42">G36*C36</f>
        <v>280</v>
      </c>
      <c r="I36" s="86" t="s">
        <v>91</v>
      </c>
      <c r="J36" s="21"/>
      <c r="K36" s="87"/>
      <c r="L36" s="191"/>
      <c r="M36" s="192"/>
      <c r="N36" s="87"/>
      <c r="O36" s="87"/>
    </row>
    <row r="37" spans="1:10" s="21" customFormat="1" ht="24.75" customHeight="1">
      <c r="A37" s="109">
        <v>19</v>
      </c>
      <c r="B37" s="131" t="s">
        <v>103</v>
      </c>
      <c r="C37" s="128">
        <v>1</v>
      </c>
      <c r="D37" s="128" t="s">
        <v>28</v>
      </c>
      <c r="E37" s="128">
        <v>120</v>
      </c>
      <c r="F37" s="129">
        <f t="shared" si="2"/>
        <v>120</v>
      </c>
      <c r="G37" s="128">
        <v>180</v>
      </c>
      <c r="H37" s="129">
        <f t="shared" si="3"/>
        <v>180</v>
      </c>
      <c r="I37" s="75" t="s">
        <v>104</v>
      </c>
      <c r="J37" s="87"/>
    </row>
    <row r="38" spans="1:10" s="21" customFormat="1" ht="24.75" customHeight="1">
      <c r="A38" s="109">
        <v>20</v>
      </c>
      <c r="B38" s="131" t="s">
        <v>168</v>
      </c>
      <c r="C38" s="128">
        <v>0</v>
      </c>
      <c r="D38" s="128" t="s">
        <v>169</v>
      </c>
      <c r="E38" s="128">
        <v>50</v>
      </c>
      <c r="F38" s="129">
        <f t="shared" si="2"/>
        <v>0</v>
      </c>
      <c r="G38" s="128">
        <v>70</v>
      </c>
      <c r="H38" s="129">
        <f t="shared" si="3"/>
        <v>0</v>
      </c>
      <c r="I38" s="75" t="s">
        <v>170</v>
      </c>
      <c r="J38" s="87"/>
    </row>
    <row r="39" spans="1:9" s="100" customFormat="1" ht="39.75" customHeight="1">
      <c r="A39" s="109">
        <v>21</v>
      </c>
      <c r="B39" s="72" t="s">
        <v>171</v>
      </c>
      <c r="C39" s="32">
        <v>0</v>
      </c>
      <c r="D39" s="73" t="s">
        <v>26</v>
      </c>
      <c r="E39" s="73">
        <v>25</v>
      </c>
      <c r="F39" s="74">
        <f t="shared" si="2"/>
        <v>0</v>
      </c>
      <c r="G39" s="73">
        <v>35</v>
      </c>
      <c r="H39" s="74">
        <f t="shared" si="3"/>
        <v>0</v>
      </c>
      <c r="I39" s="138" t="s">
        <v>172</v>
      </c>
    </row>
    <row r="40" spans="1:15" s="9" customFormat="1" ht="24.75" customHeight="1">
      <c r="A40" s="109">
        <v>22</v>
      </c>
      <c r="B40" s="84" t="s">
        <v>177</v>
      </c>
      <c r="C40" s="73">
        <v>1</v>
      </c>
      <c r="D40" s="73" t="s">
        <v>178</v>
      </c>
      <c r="E40" s="83">
        <v>30</v>
      </c>
      <c r="F40" s="85">
        <f t="shared" si="2"/>
        <v>30</v>
      </c>
      <c r="G40" s="83">
        <v>50</v>
      </c>
      <c r="H40" s="105">
        <f t="shared" si="3"/>
        <v>50</v>
      </c>
      <c r="I40" s="75" t="s">
        <v>179</v>
      </c>
      <c r="J40" s="134"/>
      <c r="K40" s="134"/>
      <c r="L40" s="134"/>
      <c r="M40" s="134"/>
      <c r="N40" s="134"/>
      <c r="O40" s="134"/>
    </row>
    <row r="41" spans="1:15" s="9" customFormat="1" ht="24.75" customHeight="1">
      <c r="A41" s="109">
        <v>23</v>
      </c>
      <c r="B41" s="84" t="s">
        <v>180</v>
      </c>
      <c r="C41" s="73">
        <v>1</v>
      </c>
      <c r="D41" s="73" t="s">
        <v>178</v>
      </c>
      <c r="E41" s="83">
        <v>30</v>
      </c>
      <c r="F41" s="85">
        <f t="shared" si="2"/>
        <v>30</v>
      </c>
      <c r="G41" s="83">
        <v>50</v>
      </c>
      <c r="H41" s="105">
        <f t="shared" si="3"/>
        <v>50</v>
      </c>
      <c r="I41" s="75" t="s">
        <v>181</v>
      </c>
      <c r="J41" s="134"/>
      <c r="K41" s="134"/>
      <c r="L41" s="134"/>
      <c r="M41" s="134"/>
      <c r="N41" s="134"/>
      <c r="O41" s="134"/>
    </row>
    <row r="42" spans="1:15" s="9" customFormat="1" ht="24.75" customHeight="1">
      <c r="A42" s="109">
        <v>24</v>
      </c>
      <c r="B42" s="84" t="s">
        <v>182</v>
      </c>
      <c r="C42" s="73">
        <v>1</v>
      </c>
      <c r="D42" s="73" t="s">
        <v>178</v>
      </c>
      <c r="E42" s="83">
        <v>30</v>
      </c>
      <c r="F42" s="85">
        <f t="shared" si="2"/>
        <v>30</v>
      </c>
      <c r="G42" s="83">
        <v>50</v>
      </c>
      <c r="H42" s="105">
        <f t="shared" si="3"/>
        <v>50</v>
      </c>
      <c r="I42" s="75" t="s">
        <v>183</v>
      </c>
      <c r="J42" s="134"/>
      <c r="K42" s="134"/>
      <c r="L42" s="134"/>
      <c r="M42" s="134"/>
      <c r="N42" s="134"/>
      <c r="O42" s="134"/>
    </row>
    <row r="43" spans="1:15" s="9" customFormat="1" ht="24.75" customHeight="1">
      <c r="A43" s="109"/>
      <c r="B43" s="84" t="s">
        <v>30</v>
      </c>
      <c r="C43" s="83"/>
      <c r="D43" s="83"/>
      <c r="E43" s="83"/>
      <c r="F43" s="85">
        <f>SUM(F19:F42)</f>
        <v>3614.9</v>
      </c>
      <c r="G43" s="83"/>
      <c r="H43" s="105">
        <f>SUM(H19:H42)</f>
        <v>2757.7</v>
      </c>
      <c r="I43" s="86"/>
      <c r="J43" s="27"/>
      <c r="K43" s="87"/>
      <c r="L43" s="191"/>
      <c r="M43" s="192"/>
      <c r="N43" s="87"/>
      <c r="O43" s="87"/>
    </row>
    <row r="44" spans="1:15" ht="24.75" customHeight="1">
      <c r="A44" s="193" t="s">
        <v>97</v>
      </c>
      <c r="B44" s="194"/>
      <c r="C44" s="29"/>
      <c r="D44" s="29"/>
      <c r="E44" s="28"/>
      <c r="F44" s="28"/>
      <c r="G44" s="29"/>
      <c r="H44" s="28"/>
      <c r="I44" s="116"/>
      <c r="J44" s="87"/>
      <c r="K44" s="11"/>
      <c r="L44" s="11"/>
      <c r="M44" s="11"/>
      <c r="N44" s="11"/>
      <c r="O44" s="11"/>
    </row>
    <row r="45" spans="1:30" s="8" customFormat="1" ht="24.75" customHeight="1">
      <c r="A45" s="30">
        <v>1</v>
      </c>
      <c r="B45" s="72" t="s">
        <v>116</v>
      </c>
      <c r="C45" s="73">
        <v>0</v>
      </c>
      <c r="D45" s="73" t="s">
        <v>26</v>
      </c>
      <c r="E45" s="73">
        <v>18</v>
      </c>
      <c r="F45" s="74">
        <f>C45*E45</f>
        <v>0</v>
      </c>
      <c r="G45" s="73">
        <v>15</v>
      </c>
      <c r="H45" s="33">
        <f>C45*G45</f>
        <v>0</v>
      </c>
      <c r="I45" s="75" t="s">
        <v>87</v>
      </c>
      <c r="J45" s="70"/>
      <c r="K45" s="87"/>
      <c r="L45" s="87"/>
      <c r="M45" s="87"/>
      <c r="N45" s="87"/>
      <c r="O45" s="87"/>
      <c r="P45" s="18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15" s="100" customFormat="1" ht="24.75" customHeight="1">
      <c r="A46" s="30">
        <v>2</v>
      </c>
      <c r="B46" s="31" t="s">
        <v>3</v>
      </c>
      <c r="C46" s="32">
        <v>100</v>
      </c>
      <c r="D46" s="32" t="s">
        <v>26</v>
      </c>
      <c r="E46" s="32">
        <v>5</v>
      </c>
      <c r="F46" s="33">
        <f>E46*C46</f>
        <v>500</v>
      </c>
      <c r="G46" s="32">
        <v>5</v>
      </c>
      <c r="H46" s="113">
        <f aca="true" t="shared" si="4" ref="H46:H56">G46*C46</f>
        <v>500</v>
      </c>
      <c r="I46" s="22" t="s">
        <v>32</v>
      </c>
      <c r="J46" s="21"/>
      <c r="K46" s="112"/>
      <c r="L46" s="112"/>
      <c r="M46" s="112"/>
      <c r="N46" s="112"/>
      <c r="O46" s="112"/>
    </row>
    <row r="47" spans="1:10" s="21" customFormat="1" ht="24.75" customHeight="1">
      <c r="A47" s="30">
        <v>3</v>
      </c>
      <c r="B47" s="72" t="s">
        <v>80</v>
      </c>
      <c r="C47" s="73">
        <v>40</v>
      </c>
      <c r="D47" s="73" t="s">
        <v>26</v>
      </c>
      <c r="E47" s="73">
        <v>9</v>
      </c>
      <c r="F47" s="74">
        <f>E47*C47</f>
        <v>360</v>
      </c>
      <c r="G47" s="73">
        <v>12</v>
      </c>
      <c r="H47" s="74">
        <f t="shared" si="4"/>
        <v>480</v>
      </c>
      <c r="I47" s="75" t="s">
        <v>102</v>
      </c>
      <c r="J47" s="100"/>
    </row>
    <row r="48" spans="1:10" s="100" customFormat="1" ht="24.75" customHeight="1">
      <c r="A48" s="30">
        <v>4</v>
      </c>
      <c r="B48" s="72" t="s">
        <v>81</v>
      </c>
      <c r="C48" s="73">
        <v>100</v>
      </c>
      <c r="D48" s="73" t="s">
        <v>26</v>
      </c>
      <c r="E48" s="73">
        <v>9</v>
      </c>
      <c r="F48" s="74">
        <f>E48*C48</f>
        <v>900</v>
      </c>
      <c r="G48" s="73">
        <v>12</v>
      </c>
      <c r="H48" s="74">
        <f t="shared" si="4"/>
        <v>1200</v>
      </c>
      <c r="I48" s="75" t="s">
        <v>102</v>
      </c>
      <c r="J48" s="5"/>
    </row>
    <row r="49" spans="1:30" s="13" customFormat="1" ht="48" customHeight="1">
      <c r="A49" s="30">
        <v>5</v>
      </c>
      <c r="B49" s="72" t="s">
        <v>33</v>
      </c>
      <c r="C49" s="73">
        <v>0</v>
      </c>
      <c r="D49" s="73" t="s">
        <v>26</v>
      </c>
      <c r="E49" s="73">
        <v>13</v>
      </c>
      <c r="F49" s="74">
        <f>E49*C49</f>
        <v>0</v>
      </c>
      <c r="G49" s="73">
        <v>25</v>
      </c>
      <c r="H49" s="74">
        <f t="shared" si="4"/>
        <v>0</v>
      </c>
      <c r="I49" s="79" t="s">
        <v>34</v>
      </c>
      <c r="J49" s="8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9" ht="24.75" customHeight="1">
      <c r="A50" s="30">
        <v>6</v>
      </c>
      <c r="B50" s="76" t="s">
        <v>35</v>
      </c>
      <c r="C50" s="32">
        <v>0</v>
      </c>
      <c r="D50" s="73" t="s">
        <v>27</v>
      </c>
      <c r="E50" s="78">
        <v>10</v>
      </c>
      <c r="F50" s="77">
        <f>C50*E50</f>
        <v>0</v>
      </c>
      <c r="G50" s="77">
        <v>15</v>
      </c>
      <c r="H50" s="104">
        <f t="shared" si="4"/>
        <v>0</v>
      </c>
      <c r="I50" s="106" t="s">
        <v>5</v>
      </c>
    </row>
    <row r="51" spans="1:30" s="13" customFormat="1" ht="24.75" customHeight="1">
      <c r="A51" s="30">
        <v>7</v>
      </c>
      <c r="B51" s="72" t="s">
        <v>36</v>
      </c>
      <c r="C51" s="32">
        <v>0</v>
      </c>
      <c r="D51" s="73" t="s">
        <v>27</v>
      </c>
      <c r="E51" s="73">
        <v>2</v>
      </c>
      <c r="F51" s="74">
        <f>E51*C51</f>
        <v>0</v>
      </c>
      <c r="G51" s="73">
        <v>8</v>
      </c>
      <c r="H51" s="33">
        <f t="shared" si="4"/>
        <v>0</v>
      </c>
      <c r="I51" s="79" t="s">
        <v>4</v>
      </c>
      <c r="J51" s="15"/>
      <c r="K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256" s="21" customFormat="1" ht="45" customHeight="1">
      <c r="A52" s="30">
        <v>8</v>
      </c>
      <c r="B52" s="72" t="s">
        <v>74</v>
      </c>
      <c r="C52" s="32">
        <v>20</v>
      </c>
      <c r="D52" s="32" t="s">
        <v>26</v>
      </c>
      <c r="E52" s="127">
        <v>48</v>
      </c>
      <c r="F52" s="74">
        <f>C52*E52</f>
        <v>960</v>
      </c>
      <c r="G52" s="73">
        <v>55</v>
      </c>
      <c r="H52" s="33">
        <f t="shared" si="4"/>
        <v>1100</v>
      </c>
      <c r="I52" s="111" t="s">
        <v>94</v>
      </c>
      <c r="J52" s="13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10" ht="24.75" customHeight="1">
      <c r="A53" s="30">
        <v>9</v>
      </c>
      <c r="B53" s="34" t="s">
        <v>37</v>
      </c>
      <c r="C53" s="36">
        <v>1</v>
      </c>
      <c r="D53" s="36" t="s">
        <v>28</v>
      </c>
      <c r="E53" s="35">
        <v>700</v>
      </c>
      <c r="F53" s="36">
        <f>C53*E53</f>
        <v>700</v>
      </c>
      <c r="G53" s="36">
        <v>600</v>
      </c>
      <c r="H53" s="92">
        <f t="shared" si="4"/>
        <v>600</v>
      </c>
      <c r="I53" s="71" t="s">
        <v>38</v>
      </c>
      <c r="J53" s="100"/>
    </row>
    <row r="54" spans="1:9" s="100" customFormat="1" ht="66" customHeight="1">
      <c r="A54" s="30">
        <v>10</v>
      </c>
      <c r="B54" s="72" t="s">
        <v>165</v>
      </c>
      <c r="C54" s="32">
        <v>0</v>
      </c>
      <c r="D54" s="73" t="s">
        <v>26</v>
      </c>
      <c r="E54" s="73">
        <v>115</v>
      </c>
      <c r="F54" s="74">
        <f>E54*C54</f>
        <v>0</v>
      </c>
      <c r="G54" s="73">
        <v>90</v>
      </c>
      <c r="H54" s="74">
        <f t="shared" si="4"/>
        <v>0</v>
      </c>
      <c r="I54" s="98" t="s">
        <v>107</v>
      </c>
    </row>
    <row r="55" spans="1:9" s="100" customFormat="1" ht="66" customHeight="1">
      <c r="A55" s="30">
        <v>11</v>
      </c>
      <c r="B55" s="72" t="s">
        <v>146</v>
      </c>
      <c r="C55" s="32">
        <v>0</v>
      </c>
      <c r="D55" s="73" t="s">
        <v>26</v>
      </c>
      <c r="E55" s="73">
        <v>115</v>
      </c>
      <c r="F55" s="74">
        <f>E55*C55</f>
        <v>0</v>
      </c>
      <c r="G55" s="73">
        <v>90</v>
      </c>
      <c r="H55" s="74">
        <f>G55*C55</f>
        <v>0</v>
      </c>
      <c r="I55" s="98" t="s">
        <v>107</v>
      </c>
    </row>
    <row r="56" spans="1:10" s="100" customFormat="1" ht="24.75" customHeight="1">
      <c r="A56" s="30">
        <v>12</v>
      </c>
      <c r="B56" s="72" t="s">
        <v>39</v>
      </c>
      <c r="C56" s="32">
        <v>0</v>
      </c>
      <c r="D56" s="73" t="s">
        <v>26</v>
      </c>
      <c r="E56" s="73">
        <v>25</v>
      </c>
      <c r="F56" s="74">
        <f>E56*C56</f>
        <v>0</v>
      </c>
      <c r="G56" s="73">
        <v>20</v>
      </c>
      <c r="H56" s="74">
        <f t="shared" si="4"/>
        <v>0</v>
      </c>
      <c r="I56" s="114" t="s">
        <v>40</v>
      </c>
      <c r="J56" s="38"/>
    </row>
    <row r="57" spans="1:30" s="8" customFormat="1" ht="24.75" customHeight="1">
      <c r="A57" s="32"/>
      <c r="B57" s="72" t="s">
        <v>30</v>
      </c>
      <c r="C57" s="73"/>
      <c r="D57" s="73"/>
      <c r="E57" s="73"/>
      <c r="F57" s="74">
        <f>SUM(F45:F56)</f>
        <v>3420</v>
      </c>
      <c r="G57" s="73"/>
      <c r="H57" s="33">
        <f>SUM(H45:H56)</f>
        <v>3880</v>
      </c>
      <c r="I57" s="75"/>
      <c r="J57" s="27"/>
      <c r="K57" s="87"/>
      <c r="L57" s="87"/>
      <c r="M57" s="87"/>
      <c r="N57" s="87"/>
      <c r="O57" s="87"/>
      <c r="P57" s="18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15" ht="24.75" customHeight="1">
      <c r="A58" s="193" t="s">
        <v>153</v>
      </c>
      <c r="B58" s="194"/>
      <c r="C58" s="29"/>
      <c r="D58" s="29"/>
      <c r="E58" s="28"/>
      <c r="F58" s="28"/>
      <c r="G58" s="29"/>
      <c r="H58" s="28"/>
      <c r="I58" s="117"/>
      <c r="J58" s="87"/>
      <c r="K58" s="11"/>
      <c r="L58" s="11"/>
      <c r="M58" s="11"/>
      <c r="N58" s="11"/>
      <c r="O58" s="11"/>
    </row>
    <row r="59" spans="1:30" s="8" customFormat="1" ht="24.75" customHeight="1">
      <c r="A59" s="30">
        <v>1</v>
      </c>
      <c r="B59" s="72" t="s">
        <v>41</v>
      </c>
      <c r="C59" s="73">
        <v>17.7</v>
      </c>
      <c r="D59" s="73" t="s">
        <v>26</v>
      </c>
      <c r="E59" s="73">
        <v>18</v>
      </c>
      <c r="F59" s="74">
        <f>C59*E59</f>
        <v>318.59999999999997</v>
      </c>
      <c r="G59" s="73">
        <v>15</v>
      </c>
      <c r="H59" s="33">
        <f>C59*G59</f>
        <v>265.5</v>
      </c>
      <c r="I59" s="75" t="s">
        <v>87</v>
      </c>
      <c r="J59" s="27"/>
      <c r="K59" s="87"/>
      <c r="L59" s="87"/>
      <c r="M59" s="87"/>
      <c r="N59" s="87"/>
      <c r="O59" s="87"/>
      <c r="P59" s="18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15" s="8" customFormat="1" ht="24.75" customHeight="1">
      <c r="A60" s="30">
        <v>2</v>
      </c>
      <c r="B60" s="31" t="s">
        <v>31</v>
      </c>
      <c r="C60" s="32">
        <v>49</v>
      </c>
      <c r="D60" s="32" t="s">
        <v>26</v>
      </c>
      <c r="E60" s="32">
        <v>5</v>
      </c>
      <c r="F60" s="33">
        <f aca="true" t="shared" si="5" ref="F60:F65">E60*C60</f>
        <v>245</v>
      </c>
      <c r="G60" s="32">
        <v>5</v>
      </c>
      <c r="H60" s="33">
        <f aca="true" t="shared" si="6" ref="H60:H66">G60*C60</f>
        <v>245</v>
      </c>
      <c r="I60" s="22" t="s">
        <v>32</v>
      </c>
      <c r="J60" s="21"/>
      <c r="K60" s="14"/>
      <c r="L60" s="14"/>
      <c r="M60" s="14"/>
      <c r="N60" s="14"/>
      <c r="O60" s="14"/>
    </row>
    <row r="61" spans="1:10" s="21" customFormat="1" ht="24.75" customHeight="1">
      <c r="A61" s="30">
        <v>3</v>
      </c>
      <c r="B61" s="72" t="s">
        <v>80</v>
      </c>
      <c r="C61" s="73">
        <v>17.6</v>
      </c>
      <c r="D61" s="73" t="s">
        <v>26</v>
      </c>
      <c r="E61" s="73">
        <v>9</v>
      </c>
      <c r="F61" s="74">
        <f t="shared" si="5"/>
        <v>158.4</v>
      </c>
      <c r="G61" s="73">
        <v>12</v>
      </c>
      <c r="H61" s="74">
        <f t="shared" si="6"/>
        <v>211.20000000000002</v>
      </c>
      <c r="I61" s="75" t="s">
        <v>102</v>
      </c>
      <c r="J61" s="100"/>
    </row>
    <row r="62" spans="1:10" s="100" customFormat="1" ht="24.75" customHeight="1">
      <c r="A62" s="30">
        <v>4</v>
      </c>
      <c r="B62" s="72" t="s">
        <v>81</v>
      </c>
      <c r="C62" s="73">
        <v>49</v>
      </c>
      <c r="D62" s="73" t="s">
        <v>26</v>
      </c>
      <c r="E62" s="73">
        <v>9</v>
      </c>
      <c r="F62" s="74">
        <f t="shared" si="5"/>
        <v>441</v>
      </c>
      <c r="G62" s="73">
        <v>12</v>
      </c>
      <c r="H62" s="74">
        <f t="shared" si="6"/>
        <v>588</v>
      </c>
      <c r="I62" s="75" t="s">
        <v>102</v>
      </c>
      <c r="J62" s="8"/>
    </row>
    <row r="63" spans="1:9" s="8" customFormat="1" ht="87.75" customHeight="1">
      <c r="A63" s="30">
        <v>5</v>
      </c>
      <c r="B63" s="76" t="s">
        <v>148</v>
      </c>
      <c r="C63" s="77">
        <v>0</v>
      </c>
      <c r="D63" s="77" t="s">
        <v>26</v>
      </c>
      <c r="E63" s="77">
        <v>75</v>
      </c>
      <c r="F63" s="80">
        <f t="shared" si="5"/>
        <v>0</v>
      </c>
      <c r="G63" s="77">
        <v>73</v>
      </c>
      <c r="H63" s="80">
        <f t="shared" si="6"/>
        <v>0</v>
      </c>
      <c r="I63" s="98" t="s">
        <v>106</v>
      </c>
    </row>
    <row r="64" spans="1:9" s="8" customFormat="1" ht="63.75" customHeight="1">
      <c r="A64" s="30">
        <v>6</v>
      </c>
      <c r="B64" s="76" t="s">
        <v>149</v>
      </c>
      <c r="C64" s="77">
        <v>0</v>
      </c>
      <c r="D64" s="77" t="s">
        <v>26</v>
      </c>
      <c r="E64" s="77">
        <v>115</v>
      </c>
      <c r="F64" s="80">
        <f t="shared" si="5"/>
        <v>0</v>
      </c>
      <c r="G64" s="77">
        <v>90</v>
      </c>
      <c r="H64" s="80">
        <f t="shared" si="6"/>
        <v>0</v>
      </c>
      <c r="I64" s="98" t="s">
        <v>147</v>
      </c>
    </row>
    <row r="65" spans="1:10" s="8" customFormat="1" ht="24.75" customHeight="1">
      <c r="A65" s="30">
        <v>7</v>
      </c>
      <c r="B65" s="76" t="s">
        <v>39</v>
      </c>
      <c r="C65" s="36">
        <v>0</v>
      </c>
      <c r="D65" s="77" t="s">
        <v>26</v>
      </c>
      <c r="E65" s="77">
        <v>25</v>
      </c>
      <c r="F65" s="80">
        <f t="shared" si="5"/>
        <v>0</v>
      </c>
      <c r="G65" s="77">
        <v>20</v>
      </c>
      <c r="H65" s="80">
        <f t="shared" si="6"/>
        <v>0</v>
      </c>
      <c r="I65" s="93" t="s">
        <v>42</v>
      </c>
      <c r="J65" s="11"/>
    </row>
    <row r="66" spans="1:10" ht="24.75" customHeight="1">
      <c r="A66" s="30">
        <v>8</v>
      </c>
      <c r="B66" s="76" t="s">
        <v>35</v>
      </c>
      <c r="C66" s="32">
        <v>0</v>
      </c>
      <c r="D66" s="73" t="s">
        <v>27</v>
      </c>
      <c r="E66" s="78">
        <v>10</v>
      </c>
      <c r="F66" s="77">
        <f>C66*E66</f>
        <v>0</v>
      </c>
      <c r="G66" s="77">
        <v>15</v>
      </c>
      <c r="H66" s="104">
        <f t="shared" si="6"/>
        <v>0</v>
      </c>
      <c r="I66" s="106" t="s">
        <v>5</v>
      </c>
      <c r="J66" s="87"/>
    </row>
    <row r="67" spans="1:30" s="8" customFormat="1" ht="24.75" customHeight="1">
      <c r="A67" s="30">
        <v>9</v>
      </c>
      <c r="B67" s="72" t="s">
        <v>41</v>
      </c>
      <c r="C67" s="73">
        <v>0</v>
      </c>
      <c r="D67" s="73" t="s">
        <v>26</v>
      </c>
      <c r="E67" s="73">
        <v>18</v>
      </c>
      <c r="F67" s="74">
        <f>C67*E67</f>
        <v>0</v>
      </c>
      <c r="G67" s="73">
        <v>15</v>
      </c>
      <c r="H67" s="33">
        <f>C67*G67</f>
        <v>0</v>
      </c>
      <c r="I67" s="75" t="s">
        <v>87</v>
      </c>
      <c r="J67" s="38"/>
      <c r="K67" s="87"/>
      <c r="L67" s="87"/>
      <c r="M67" s="87"/>
      <c r="N67" s="87"/>
      <c r="O67" s="87"/>
      <c r="P67" s="18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s="8" customFormat="1" ht="24.75" customHeight="1">
      <c r="A68" s="30"/>
      <c r="B68" s="72" t="s">
        <v>30</v>
      </c>
      <c r="C68" s="73"/>
      <c r="D68" s="73"/>
      <c r="E68" s="73"/>
      <c r="F68" s="74">
        <f>SUM(F59:F67)</f>
        <v>1163</v>
      </c>
      <c r="G68" s="73"/>
      <c r="H68" s="33">
        <f>SUM(H59:H67)</f>
        <v>1309.7</v>
      </c>
      <c r="I68" s="75"/>
      <c r="J68" s="27"/>
      <c r="K68" s="87"/>
      <c r="L68" s="87"/>
      <c r="M68" s="87"/>
      <c r="N68" s="87"/>
      <c r="O68" s="87"/>
      <c r="P68" s="18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15" ht="24.75" customHeight="1">
      <c r="A69" s="193" t="s">
        <v>117</v>
      </c>
      <c r="B69" s="194"/>
      <c r="C69" s="29"/>
      <c r="D69" s="29"/>
      <c r="E69" s="28"/>
      <c r="F69" s="28"/>
      <c r="G69" s="29"/>
      <c r="H69" s="28"/>
      <c r="I69" s="117"/>
      <c r="J69" s="27"/>
      <c r="K69" s="11"/>
      <c r="L69" s="11"/>
      <c r="M69" s="11"/>
      <c r="N69" s="11"/>
      <c r="O69" s="11"/>
    </row>
    <row r="70" spans="1:15" s="8" customFormat="1" ht="24.75" customHeight="1">
      <c r="A70" s="30">
        <v>1</v>
      </c>
      <c r="B70" s="31" t="s">
        <v>31</v>
      </c>
      <c r="C70" s="32">
        <v>33</v>
      </c>
      <c r="D70" s="32" t="s">
        <v>26</v>
      </c>
      <c r="E70" s="32">
        <v>5</v>
      </c>
      <c r="F70" s="33">
        <f>E70*C70</f>
        <v>165</v>
      </c>
      <c r="G70" s="32">
        <v>5</v>
      </c>
      <c r="H70" s="33">
        <f>G70*C70</f>
        <v>165</v>
      </c>
      <c r="I70" s="22" t="s">
        <v>32</v>
      </c>
      <c r="J70" s="21"/>
      <c r="K70" s="14"/>
      <c r="L70" s="14"/>
      <c r="M70" s="14"/>
      <c r="N70" s="14"/>
      <c r="O70" s="14"/>
    </row>
    <row r="71" spans="1:10" s="21" customFormat="1" ht="24.75" customHeight="1">
      <c r="A71" s="30">
        <v>2</v>
      </c>
      <c r="B71" s="72" t="s">
        <v>80</v>
      </c>
      <c r="C71" s="73">
        <v>11</v>
      </c>
      <c r="D71" s="73" t="s">
        <v>26</v>
      </c>
      <c r="E71" s="73">
        <v>9</v>
      </c>
      <c r="F71" s="74">
        <f>E71*C71</f>
        <v>99</v>
      </c>
      <c r="G71" s="73">
        <v>12</v>
      </c>
      <c r="H71" s="74">
        <f>G71*C71</f>
        <v>132</v>
      </c>
      <c r="I71" s="75" t="s">
        <v>102</v>
      </c>
      <c r="J71" s="100"/>
    </row>
    <row r="72" spans="1:10" s="100" customFormat="1" ht="24.75" customHeight="1">
      <c r="A72" s="30">
        <v>3</v>
      </c>
      <c r="B72" s="72" t="s">
        <v>81</v>
      </c>
      <c r="C72" s="73">
        <v>33</v>
      </c>
      <c r="D72" s="73" t="s">
        <v>26</v>
      </c>
      <c r="E72" s="73">
        <v>9</v>
      </c>
      <c r="F72" s="74">
        <f>E72*C72</f>
        <v>297</v>
      </c>
      <c r="G72" s="73">
        <v>12</v>
      </c>
      <c r="H72" s="74">
        <f>G72*C72</f>
        <v>396</v>
      </c>
      <c r="I72" s="75" t="s">
        <v>102</v>
      </c>
      <c r="J72" s="5"/>
    </row>
    <row r="73" spans="1:9" s="8" customFormat="1" ht="87.75" customHeight="1">
      <c r="A73" s="30">
        <v>4</v>
      </c>
      <c r="B73" s="76" t="s">
        <v>135</v>
      </c>
      <c r="C73" s="77">
        <v>0</v>
      </c>
      <c r="D73" s="77" t="s">
        <v>26</v>
      </c>
      <c r="E73" s="77">
        <v>75</v>
      </c>
      <c r="F73" s="80">
        <f>E73*C73</f>
        <v>0</v>
      </c>
      <c r="G73" s="77">
        <v>73</v>
      </c>
      <c r="H73" s="80">
        <f>G73*C73</f>
        <v>0</v>
      </c>
      <c r="I73" s="98" t="s">
        <v>106</v>
      </c>
    </row>
    <row r="74" spans="1:10" s="8" customFormat="1" ht="24.75" customHeight="1">
      <c r="A74" s="30">
        <v>5</v>
      </c>
      <c r="B74" s="76" t="s">
        <v>39</v>
      </c>
      <c r="C74" s="36">
        <v>0</v>
      </c>
      <c r="D74" s="77" t="s">
        <v>26</v>
      </c>
      <c r="E74" s="77">
        <v>25</v>
      </c>
      <c r="F74" s="80">
        <f>E74*C74</f>
        <v>0</v>
      </c>
      <c r="G74" s="77">
        <v>20</v>
      </c>
      <c r="H74" s="80">
        <f>G74*C74</f>
        <v>0</v>
      </c>
      <c r="I74" s="93" t="s">
        <v>42</v>
      </c>
      <c r="J74" s="11"/>
    </row>
    <row r="75" spans="1:30" s="8" customFormat="1" ht="24.75" customHeight="1">
      <c r="A75" s="30">
        <v>6</v>
      </c>
      <c r="B75" s="72" t="s">
        <v>41</v>
      </c>
      <c r="C75" s="73">
        <v>11</v>
      </c>
      <c r="D75" s="73" t="s">
        <v>26</v>
      </c>
      <c r="E75" s="73">
        <v>18</v>
      </c>
      <c r="F75" s="74">
        <f>C75*E75</f>
        <v>198</v>
      </c>
      <c r="G75" s="73">
        <v>15</v>
      </c>
      <c r="H75" s="33">
        <f>C75*G75</f>
        <v>165</v>
      </c>
      <c r="I75" s="75" t="s">
        <v>87</v>
      </c>
      <c r="J75" s="38"/>
      <c r="K75" s="87"/>
      <c r="L75" s="87"/>
      <c r="M75" s="87"/>
      <c r="N75" s="87"/>
      <c r="O75" s="87"/>
      <c r="P75" s="18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s="8" customFormat="1" ht="24.75" customHeight="1">
      <c r="A76" s="30"/>
      <c r="B76" s="72" t="s">
        <v>30</v>
      </c>
      <c r="C76" s="73"/>
      <c r="D76" s="73"/>
      <c r="E76" s="73"/>
      <c r="F76" s="74">
        <f>SUM(F70:F75)</f>
        <v>759</v>
      </c>
      <c r="G76" s="73"/>
      <c r="H76" s="33">
        <f>SUM(H70:H75)</f>
        <v>858</v>
      </c>
      <c r="I76" s="75"/>
      <c r="J76" s="27"/>
      <c r="K76" s="87"/>
      <c r="L76" s="87"/>
      <c r="M76" s="87"/>
      <c r="N76" s="87"/>
      <c r="O76" s="87"/>
      <c r="P76" s="18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15" ht="24.75" customHeight="1">
      <c r="A77" s="193" t="s">
        <v>114</v>
      </c>
      <c r="B77" s="194"/>
      <c r="C77" s="29"/>
      <c r="D77" s="29"/>
      <c r="E77" s="28"/>
      <c r="F77" s="28"/>
      <c r="G77" s="29"/>
      <c r="H77" s="28"/>
      <c r="I77" s="117"/>
      <c r="J77" s="27"/>
      <c r="K77" s="11"/>
      <c r="L77" s="11"/>
      <c r="M77" s="11"/>
      <c r="N77" s="11"/>
      <c r="O77" s="11"/>
    </row>
    <row r="78" spans="1:15" s="8" customFormat="1" ht="24.75" customHeight="1">
      <c r="A78" s="30">
        <v>1</v>
      </c>
      <c r="B78" s="31" t="s">
        <v>31</v>
      </c>
      <c r="C78" s="32">
        <v>36</v>
      </c>
      <c r="D78" s="32" t="s">
        <v>26</v>
      </c>
      <c r="E78" s="32">
        <v>5</v>
      </c>
      <c r="F78" s="33">
        <f aca="true" t="shared" si="7" ref="F78:F83">E78*C78</f>
        <v>180</v>
      </c>
      <c r="G78" s="32">
        <v>5</v>
      </c>
      <c r="H78" s="33">
        <f aca="true" t="shared" si="8" ref="H78:H83">G78*C78</f>
        <v>180</v>
      </c>
      <c r="I78" s="22" t="s">
        <v>32</v>
      </c>
      <c r="J78" s="21"/>
      <c r="K78" s="14"/>
      <c r="L78" s="14"/>
      <c r="M78" s="14"/>
      <c r="N78" s="14"/>
      <c r="O78" s="14"/>
    </row>
    <row r="79" spans="1:10" s="21" customFormat="1" ht="24.75" customHeight="1">
      <c r="A79" s="30">
        <v>2</v>
      </c>
      <c r="B79" s="72" t="s">
        <v>80</v>
      </c>
      <c r="C79" s="73">
        <v>10.2</v>
      </c>
      <c r="D79" s="73" t="s">
        <v>26</v>
      </c>
      <c r="E79" s="73">
        <v>9</v>
      </c>
      <c r="F79" s="74">
        <f t="shared" si="7"/>
        <v>91.8</v>
      </c>
      <c r="G79" s="73">
        <v>12</v>
      </c>
      <c r="H79" s="74">
        <f t="shared" si="8"/>
        <v>122.39999999999999</v>
      </c>
      <c r="I79" s="75" t="s">
        <v>102</v>
      </c>
      <c r="J79" s="100"/>
    </row>
    <row r="80" spans="1:10" s="100" customFormat="1" ht="24.75" customHeight="1">
      <c r="A80" s="30">
        <v>3</v>
      </c>
      <c r="B80" s="72" t="s">
        <v>81</v>
      </c>
      <c r="C80" s="73">
        <v>36</v>
      </c>
      <c r="D80" s="73" t="s">
        <v>26</v>
      </c>
      <c r="E80" s="73">
        <v>9</v>
      </c>
      <c r="F80" s="74">
        <f t="shared" si="7"/>
        <v>324</v>
      </c>
      <c r="G80" s="73">
        <v>12</v>
      </c>
      <c r="H80" s="74">
        <f t="shared" si="8"/>
        <v>432</v>
      </c>
      <c r="I80" s="75" t="s">
        <v>102</v>
      </c>
      <c r="J80" s="5"/>
    </row>
    <row r="81" spans="1:9" s="8" customFormat="1" ht="87.75" customHeight="1">
      <c r="A81" s="30">
        <v>4</v>
      </c>
      <c r="B81" s="76" t="s">
        <v>150</v>
      </c>
      <c r="C81" s="77">
        <v>0</v>
      </c>
      <c r="D81" s="77" t="s">
        <v>26</v>
      </c>
      <c r="E81" s="77">
        <v>75</v>
      </c>
      <c r="F81" s="80">
        <f t="shared" si="7"/>
        <v>0</v>
      </c>
      <c r="G81" s="77">
        <v>73</v>
      </c>
      <c r="H81" s="80">
        <f t="shared" si="8"/>
        <v>0</v>
      </c>
      <c r="I81" s="98" t="s">
        <v>106</v>
      </c>
    </row>
    <row r="82" spans="1:9" s="8" customFormat="1" ht="63.75" customHeight="1">
      <c r="A82" s="30">
        <v>5</v>
      </c>
      <c r="B82" s="76" t="s">
        <v>151</v>
      </c>
      <c r="C82" s="77">
        <v>0</v>
      </c>
      <c r="D82" s="77" t="s">
        <v>26</v>
      </c>
      <c r="E82" s="77">
        <v>115</v>
      </c>
      <c r="F82" s="80">
        <f t="shared" si="7"/>
        <v>0</v>
      </c>
      <c r="G82" s="77">
        <v>90</v>
      </c>
      <c r="H82" s="80">
        <f t="shared" si="8"/>
        <v>0</v>
      </c>
      <c r="I82" s="98" t="s">
        <v>147</v>
      </c>
    </row>
    <row r="83" spans="1:10" s="8" customFormat="1" ht="24.75" customHeight="1">
      <c r="A83" s="30">
        <v>6</v>
      </c>
      <c r="B83" s="76" t="s">
        <v>39</v>
      </c>
      <c r="C83" s="36">
        <v>0</v>
      </c>
      <c r="D83" s="77" t="s">
        <v>26</v>
      </c>
      <c r="E83" s="77">
        <v>25</v>
      </c>
      <c r="F83" s="80">
        <f t="shared" si="7"/>
        <v>0</v>
      </c>
      <c r="G83" s="77">
        <v>20</v>
      </c>
      <c r="H83" s="80">
        <f t="shared" si="8"/>
        <v>0</v>
      </c>
      <c r="I83" s="93" t="s">
        <v>42</v>
      </c>
      <c r="J83" s="11"/>
    </row>
    <row r="84" spans="1:30" s="8" customFormat="1" ht="24.75" customHeight="1">
      <c r="A84" s="30">
        <v>7</v>
      </c>
      <c r="B84" s="72" t="s">
        <v>41</v>
      </c>
      <c r="C84" s="73">
        <v>10.2</v>
      </c>
      <c r="D84" s="73" t="s">
        <v>26</v>
      </c>
      <c r="E84" s="73">
        <v>18</v>
      </c>
      <c r="F84" s="74">
        <f>C84*E84</f>
        <v>183.6</v>
      </c>
      <c r="G84" s="73">
        <v>15</v>
      </c>
      <c r="H84" s="33">
        <f>C84*G84</f>
        <v>153</v>
      </c>
      <c r="I84" s="75" t="s">
        <v>87</v>
      </c>
      <c r="J84" s="87"/>
      <c r="K84" s="87"/>
      <c r="L84" s="87"/>
      <c r="M84" s="87"/>
      <c r="N84" s="87"/>
      <c r="O84" s="87"/>
      <c r="P84" s="18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24.75" customHeight="1">
      <c r="A85" s="30">
        <v>8</v>
      </c>
      <c r="B85" s="44" t="s">
        <v>176</v>
      </c>
      <c r="C85" s="32">
        <v>6.72</v>
      </c>
      <c r="D85" s="32" t="s">
        <v>26</v>
      </c>
      <c r="E85" s="30">
        <v>18</v>
      </c>
      <c r="F85" s="33">
        <f>E85*C85</f>
        <v>120.96</v>
      </c>
      <c r="G85" s="30">
        <v>16</v>
      </c>
      <c r="H85" s="33">
        <f>G85*C85</f>
        <v>107.52</v>
      </c>
      <c r="I85" s="22" t="s">
        <v>85</v>
      </c>
      <c r="J85" s="38"/>
      <c r="K85" s="20"/>
      <c r="L85" s="2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8" customFormat="1" ht="24.75" customHeight="1">
      <c r="A86" s="30"/>
      <c r="B86" s="72" t="s">
        <v>30</v>
      </c>
      <c r="C86" s="73"/>
      <c r="D86" s="73"/>
      <c r="E86" s="73"/>
      <c r="F86" s="74">
        <f>SUM(F78:F85)</f>
        <v>900.36</v>
      </c>
      <c r="G86" s="73"/>
      <c r="H86" s="33">
        <f>SUM(H78:H85)</f>
        <v>994.92</v>
      </c>
      <c r="I86" s="75"/>
      <c r="J86" s="37"/>
      <c r="K86" s="87"/>
      <c r="L86" s="87"/>
      <c r="M86" s="87"/>
      <c r="N86" s="87"/>
      <c r="O86" s="87"/>
      <c r="P86" s="18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10" ht="24.75" customHeight="1">
      <c r="A87" s="141" t="s">
        <v>152</v>
      </c>
      <c r="B87" s="142"/>
      <c r="C87" s="41"/>
      <c r="D87" s="41"/>
      <c r="E87" s="42"/>
      <c r="F87" s="42"/>
      <c r="G87" s="43"/>
      <c r="H87" s="42"/>
      <c r="I87" s="119"/>
      <c r="J87" s="37"/>
    </row>
    <row r="88" spans="1:15" s="8" customFormat="1" ht="24.75" customHeight="1">
      <c r="A88" s="30">
        <v>1</v>
      </c>
      <c r="B88" s="31" t="s">
        <v>31</v>
      </c>
      <c r="C88" s="32">
        <v>0</v>
      </c>
      <c r="D88" s="32" t="s">
        <v>26</v>
      </c>
      <c r="E88" s="32">
        <v>5</v>
      </c>
      <c r="F88" s="33">
        <f>E88*C88</f>
        <v>0</v>
      </c>
      <c r="G88" s="32">
        <v>5</v>
      </c>
      <c r="H88" s="33">
        <f aca="true" t="shared" si="9" ref="H88:H95">G88*C88</f>
        <v>0</v>
      </c>
      <c r="I88" s="22" t="s">
        <v>32</v>
      </c>
      <c r="J88" s="21"/>
      <c r="K88" s="14"/>
      <c r="L88" s="14"/>
      <c r="M88" s="14"/>
      <c r="N88" s="14"/>
      <c r="O88" s="14"/>
    </row>
    <row r="89" spans="1:10" s="21" customFormat="1" ht="24.75" customHeight="1">
      <c r="A89" s="30">
        <v>2</v>
      </c>
      <c r="B89" s="72" t="s">
        <v>80</v>
      </c>
      <c r="C89" s="73">
        <v>0</v>
      </c>
      <c r="D89" s="73" t="s">
        <v>26</v>
      </c>
      <c r="E89" s="73">
        <v>9</v>
      </c>
      <c r="F89" s="74">
        <f>E89*C89</f>
        <v>0</v>
      </c>
      <c r="G89" s="73">
        <v>12</v>
      </c>
      <c r="H89" s="74">
        <f t="shared" si="9"/>
        <v>0</v>
      </c>
      <c r="I89" s="75" t="s">
        <v>102</v>
      </c>
      <c r="J89" s="100"/>
    </row>
    <row r="90" spans="1:10" s="100" customFormat="1" ht="24.75" customHeight="1">
      <c r="A90" s="30">
        <v>3</v>
      </c>
      <c r="B90" s="72" t="s">
        <v>81</v>
      </c>
      <c r="C90" s="73">
        <v>0</v>
      </c>
      <c r="D90" s="73" t="s">
        <v>26</v>
      </c>
      <c r="E90" s="73">
        <v>9</v>
      </c>
      <c r="F90" s="74">
        <f>E90*C90</f>
        <v>0</v>
      </c>
      <c r="G90" s="73">
        <v>12</v>
      </c>
      <c r="H90" s="74">
        <f t="shared" si="9"/>
        <v>0</v>
      </c>
      <c r="I90" s="75" t="s">
        <v>102</v>
      </c>
      <c r="J90" s="5"/>
    </row>
    <row r="91" spans="1:10" ht="39.75" customHeight="1">
      <c r="A91" s="30">
        <v>4</v>
      </c>
      <c r="B91" s="31" t="s">
        <v>33</v>
      </c>
      <c r="C91" s="32">
        <v>5.7</v>
      </c>
      <c r="D91" s="32" t="s">
        <v>26</v>
      </c>
      <c r="E91" s="32">
        <v>13</v>
      </c>
      <c r="F91" s="33">
        <f>E91*C91</f>
        <v>74.10000000000001</v>
      </c>
      <c r="G91" s="32">
        <v>25</v>
      </c>
      <c r="H91" s="33">
        <f t="shared" si="9"/>
        <v>142.5</v>
      </c>
      <c r="I91" s="23" t="s">
        <v>43</v>
      </c>
      <c r="J91" s="37"/>
    </row>
    <row r="92" spans="1:10" s="9" customFormat="1" ht="39.75" customHeight="1">
      <c r="A92" s="30">
        <v>5</v>
      </c>
      <c r="B92" s="31" t="s">
        <v>44</v>
      </c>
      <c r="C92" s="32">
        <v>23.7</v>
      </c>
      <c r="D92" s="32" t="s">
        <v>26</v>
      </c>
      <c r="E92" s="32">
        <v>13</v>
      </c>
      <c r="F92" s="33">
        <f>E92*C92</f>
        <v>308.09999999999997</v>
      </c>
      <c r="G92" s="32">
        <v>28</v>
      </c>
      <c r="H92" s="33">
        <f t="shared" si="9"/>
        <v>663.6</v>
      </c>
      <c r="I92" s="23" t="s">
        <v>43</v>
      </c>
      <c r="J92" s="11"/>
    </row>
    <row r="93" spans="1:10" ht="24.75" customHeight="1">
      <c r="A93" s="30">
        <v>6</v>
      </c>
      <c r="B93" s="76" t="s">
        <v>35</v>
      </c>
      <c r="C93" s="32">
        <v>1.6</v>
      </c>
      <c r="D93" s="73" t="s">
        <v>27</v>
      </c>
      <c r="E93" s="78">
        <v>10</v>
      </c>
      <c r="F93" s="77">
        <f>C93*E93</f>
        <v>16</v>
      </c>
      <c r="G93" s="77">
        <v>15</v>
      </c>
      <c r="H93" s="104">
        <f t="shared" si="9"/>
        <v>24</v>
      </c>
      <c r="I93" s="106" t="s">
        <v>5</v>
      </c>
      <c r="J93" s="134"/>
    </row>
    <row r="94" spans="1:30" ht="24.75" customHeight="1">
      <c r="A94" s="30">
        <v>7</v>
      </c>
      <c r="B94" s="44" t="s">
        <v>46</v>
      </c>
      <c r="C94" s="32">
        <v>7.5</v>
      </c>
      <c r="D94" s="32" t="s">
        <v>26</v>
      </c>
      <c r="E94" s="30">
        <v>25</v>
      </c>
      <c r="F94" s="33">
        <f>E94*C94</f>
        <v>187.5</v>
      </c>
      <c r="G94" s="30">
        <v>20</v>
      </c>
      <c r="H94" s="33">
        <f t="shared" si="9"/>
        <v>150</v>
      </c>
      <c r="I94" s="22" t="s">
        <v>88</v>
      </c>
      <c r="J94" s="38"/>
      <c r="K94" s="20"/>
      <c r="L94" s="2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16" s="8" customFormat="1" ht="24.75" customHeight="1">
      <c r="A95" s="30">
        <v>8</v>
      </c>
      <c r="B95" s="72" t="s">
        <v>41</v>
      </c>
      <c r="C95" s="73">
        <v>5.7</v>
      </c>
      <c r="D95" s="73" t="s">
        <v>26</v>
      </c>
      <c r="E95" s="73">
        <v>18</v>
      </c>
      <c r="F95" s="74">
        <f>C95*E95</f>
        <v>102.60000000000001</v>
      </c>
      <c r="G95" s="73">
        <v>15</v>
      </c>
      <c r="H95" s="33">
        <f t="shared" si="9"/>
        <v>85.5</v>
      </c>
      <c r="I95" s="75" t="s">
        <v>87</v>
      </c>
      <c r="K95" s="87"/>
      <c r="L95" s="87"/>
      <c r="M95" s="87"/>
      <c r="N95" s="87"/>
      <c r="O95" s="87"/>
      <c r="P95" s="9"/>
    </row>
    <row r="96" spans="1:10" s="8" customFormat="1" ht="24.75" customHeight="1">
      <c r="A96" s="36"/>
      <c r="B96" s="84" t="s">
        <v>30</v>
      </c>
      <c r="C96" s="83"/>
      <c r="D96" s="83"/>
      <c r="E96" s="83"/>
      <c r="F96" s="85">
        <f>SUM(F88:F95)</f>
        <v>688.3000000000001</v>
      </c>
      <c r="G96" s="83"/>
      <c r="H96" s="85">
        <f>SUM(H88:H95)</f>
        <v>1065.6</v>
      </c>
      <c r="I96" s="86"/>
      <c r="J96" s="37"/>
    </row>
    <row r="97" spans="1:10" ht="24.75" customHeight="1">
      <c r="A97" s="141" t="s">
        <v>154</v>
      </c>
      <c r="B97" s="142"/>
      <c r="C97" s="41"/>
      <c r="D97" s="41"/>
      <c r="E97" s="42"/>
      <c r="F97" s="42"/>
      <c r="G97" s="43"/>
      <c r="H97" s="42"/>
      <c r="I97" s="119"/>
      <c r="J97" s="37"/>
    </row>
    <row r="98" spans="1:15" s="8" customFormat="1" ht="24.75" customHeight="1">
      <c r="A98" s="30">
        <v>1</v>
      </c>
      <c r="B98" s="31" t="s">
        <v>31</v>
      </c>
      <c r="C98" s="32">
        <v>20.7</v>
      </c>
      <c r="D98" s="32" t="s">
        <v>26</v>
      </c>
      <c r="E98" s="32">
        <v>5</v>
      </c>
      <c r="F98" s="33">
        <f aca="true" t="shared" si="10" ref="F98:F103">E98*C98</f>
        <v>103.5</v>
      </c>
      <c r="G98" s="32">
        <v>5</v>
      </c>
      <c r="H98" s="33">
        <f aca="true" t="shared" si="11" ref="H98:H106">G98*C98</f>
        <v>103.5</v>
      </c>
      <c r="I98" s="22" t="s">
        <v>32</v>
      </c>
      <c r="J98" s="21"/>
      <c r="K98" s="14"/>
      <c r="L98" s="14"/>
      <c r="M98" s="14"/>
      <c r="N98" s="14"/>
      <c r="O98" s="14"/>
    </row>
    <row r="99" spans="1:10" s="21" customFormat="1" ht="24.75" customHeight="1">
      <c r="A99" s="30">
        <v>2</v>
      </c>
      <c r="B99" s="72" t="s">
        <v>80</v>
      </c>
      <c r="C99" s="73">
        <v>9</v>
      </c>
      <c r="D99" s="73" t="s">
        <v>26</v>
      </c>
      <c r="E99" s="73">
        <v>9</v>
      </c>
      <c r="F99" s="74">
        <f t="shared" si="10"/>
        <v>81</v>
      </c>
      <c r="G99" s="73">
        <v>12</v>
      </c>
      <c r="H99" s="74">
        <f t="shared" si="11"/>
        <v>108</v>
      </c>
      <c r="I99" s="75" t="s">
        <v>102</v>
      </c>
      <c r="J99" s="100"/>
    </row>
    <row r="100" spans="1:10" s="100" customFormat="1" ht="24.75" customHeight="1">
      <c r="A100" s="30">
        <v>3</v>
      </c>
      <c r="B100" s="72" t="s">
        <v>81</v>
      </c>
      <c r="C100" s="73">
        <v>20.7</v>
      </c>
      <c r="D100" s="73" t="s">
        <v>26</v>
      </c>
      <c r="E100" s="73">
        <v>9</v>
      </c>
      <c r="F100" s="74">
        <f t="shared" si="10"/>
        <v>186.29999999999998</v>
      </c>
      <c r="G100" s="73">
        <v>12</v>
      </c>
      <c r="H100" s="74">
        <f t="shared" si="11"/>
        <v>248.39999999999998</v>
      </c>
      <c r="I100" s="75" t="s">
        <v>102</v>
      </c>
      <c r="J100" s="5"/>
    </row>
    <row r="101" spans="1:10" ht="39.75" customHeight="1">
      <c r="A101" s="30">
        <v>4</v>
      </c>
      <c r="B101" s="31" t="s">
        <v>33</v>
      </c>
      <c r="C101" s="32">
        <v>9</v>
      </c>
      <c r="D101" s="32" t="s">
        <v>26</v>
      </c>
      <c r="E101" s="32">
        <v>13</v>
      </c>
      <c r="F101" s="33">
        <f t="shared" si="10"/>
        <v>117</v>
      </c>
      <c r="G101" s="32">
        <v>25</v>
      </c>
      <c r="H101" s="33">
        <f t="shared" si="11"/>
        <v>225</v>
      </c>
      <c r="I101" s="23" t="s">
        <v>43</v>
      </c>
      <c r="J101" s="37"/>
    </row>
    <row r="102" spans="1:30" s="13" customFormat="1" ht="24.75" customHeight="1">
      <c r="A102" s="30">
        <v>5</v>
      </c>
      <c r="B102" s="72" t="s">
        <v>36</v>
      </c>
      <c r="C102" s="32">
        <v>7</v>
      </c>
      <c r="D102" s="73" t="s">
        <v>27</v>
      </c>
      <c r="E102" s="73">
        <v>2</v>
      </c>
      <c r="F102" s="74">
        <f t="shared" si="10"/>
        <v>14</v>
      </c>
      <c r="G102" s="73">
        <v>8</v>
      </c>
      <c r="H102" s="33">
        <f t="shared" si="11"/>
        <v>56</v>
      </c>
      <c r="I102" s="79" t="s">
        <v>4</v>
      </c>
      <c r="J102" s="15"/>
      <c r="K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10" s="9" customFormat="1" ht="39.75" customHeight="1">
      <c r="A103" s="30">
        <v>6</v>
      </c>
      <c r="B103" s="31" t="s">
        <v>44</v>
      </c>
      <c r="C103" s="32">
        <v>17</v>
      </c>
      <c r="D103" s="32" t="s">
        <v>26</v>
      </c>
      <c r="E103" s="32">
        <v>13</v>
      </c>
      <c r="F103" s="33">
        <f t="shared" si="10"/>
        <v>221</v>
      </c>
      <c r="G103" s="32">
        <v>28</v>
      </c>
      <c r="H103" s="33">
        <f t="shared" si="11"/>
        <v>476</v>
      </c>
      <c r="I103" s="23" t="s">
        <v>43</v>
      </c>
      <c r="J103" s="11"/>
    </row>
    <row r="104" spans="1:10" ht="24.75" customHeight="1">
      <c r="A104" s="30">
        <v>7</v>
      </c>
      <c r="B104" s="76" t="s">
        <v>35</v>
      </c>
      <c r="C104" s="32">
        <v>1.98</v>
      </c>
      <c r="D104" s="73" t="s">
        <v>27</v>
      </c>
      <c r="E104" s="78">
        <v>10</v>
      </c>
      <c r="F104" s="77">
        <f>C104*E104</f>
        <v>19.8</v>
      </c>
      <c r="G104" s="77">
        <v>15</v>
      </c>
      <c r="H104" s="104">
        <f t="shared" si="11"/>
        <v>29.7</v>
      </c>
      <c r="I104" s="106" t="s">
        <v>5</v>
      </c>
      <c r="J104" s="134"/>
    </row>
    <row r="105" spans="1:30" ht="24.75" customHeight="1">
      <c r="A105" s="30">
        <v>8</v>
      </c>
      <c r="B105" s="44" t="s">
        <v>46</v>
      </c>
      <c r="C105" s="32">
        <v>4.5</v>
      </c>
      <c r="D105" s="32" t="s">
        <v>26</v>
      </c>
      <c r="E105" s="30">
        <v>25</v>
      </c>
      <c r="F105" s="33">
        <f>E105*C105</f>
        <v>112.5</v>
      </c>
      <c r="G105" s="30">
        <v>20</v>
      </c>
      <c r="H105" s="33">
        <f t="shared" si="11"/>
        <v>90</v>
      </c>
      <c r="I105" s="22" t="s">
        <v>88</v>
      </c>
      <c r="J105" s="38"/>
      <c r="K105" s="20"/>
      <c r="L105" s="2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16" s="8" customFormat="1" ht="24.75" customHeight="1">
      <c r="A106" s="30">
        <v>9</v>
      </c>
      <c r="B106" s="72" t="s">
        <v>41</v>
      </c>
      <c r="C106" s="73">
        <v>3.8</v>
      </c>
      <c r="D106" s="73" t="s">
        <v>26</v>
      </c>
      <c r="E106" s="73">
        <v>18</v>
      </c>
      <c r="F106" s="74">
        <f>C106*E106</f>
        <v>68.39999999999999</v>
      </c>
      <c r="G106" s="73">
        <v>15</v>
      </c>
      <c r="H106" s="33">
        <f t="shared" si="11"/>
        <v>57</v>
      </c>
      <c r="I106" s="75" t="s">
        <v>87</v>
      </c>
      <c r="K106" s="87"/>
      <c r="L106" s="87"/>
      <c r="M106" s="87"/>
      <c r="N106" s="87"/>
      <c r="O106" s="87"/>
      <c r="P106" s="9"/>
    </row>
    <row r="107" spans="1:10" s="8" customFormat="1" ht="24.75" customHeight="1">
      <c r="A107" s="36"/>
      <c r="B107" s="84" t="s">
        <v>30</v>
      </c>
      <c r="C107" s="83"/>
      <c r="D107" s="83"/>
      <c r="E107" s="83"/>
      <c r="F107" s="85">
        <f>SUM(F98:F106)</f>
        <v>923.4999999999999</v>
      </c>
      <c r="G107" s="83"/>
      <c r="H107" s="85">
        <f>SUM(H98:H106)</f>
        <v>1393.6000000000001</v>
      </c>
      <c r="I107" s="86"/>
      <c r="J107" s="37"/>
    </row>
    <row r="108" spans="1:30" s="13" customFormat="1" ht="24.75" customHeight="1">
      <c r="A108" s="141" t="s">
        <v>155</v>
      </c>
      <c r="B108" s="142"/>
      <c r="C108" s="39"/>
      <c r="D108" s="39"/>
      <c r="E108" s="40"/>
      <c r="F108" s="39"/>
      <c r="G108" s="40"/>
      <c r="H108" s="39"/>
      <c r="I108" s="118"/>
      <c r="J108" s="37"/>
      <c r="K108" s="8"/>
      <c r="L108" s="8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s="13" customFormat="1" ht="48" customHeight="1">
      <c r="A109" s="36">
        <v>1</v>
      </c>
      <c r="B109" s="31" t="s">
        <v>33</v>
      </c>
      <c r="C109" s="32">
        <v>5.2</v>
      </c>
      <c r="D109" s="32" t="s">
        <v>26</v>
      </c>
      <c r="E109" s="32">
        <v>13</v>
      </c>
      <c r="F109" s="33">
        <f>E109*C109</f>
        <v>67.60000000000001</v>
      </c>
      <c r="G109" s="32">
        <v>25</v>
      </c>
      <c r="H109" s="33">
        <f aca="true" t="shared" si="12" ref="H109:H116">G109*C109</f>
        <v>130</v>
      </c>
      <c r="I109" s="79" t="s">
        <v>49</v>
      </c>
      <c r="J109" s="37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s="13" customFormat="1" ht="48" customHeight="1">
      <c r="A110" s="36">
        <v>2</v>
      </c>
      <c r="B110" s="31" t="s">
        <v>44</v>
      </c>
      <c r="C110" s="32">
        <v>23.5</v>
      </c>
      <c r="D110" s="32" t="s">
        <v>26</v>
      </c>
      <c r="E110" s="32">
        <v>13</v>
      </c>
      <c r="F110" s="33">
        <f>E110*C110</f>
        <v>305.5</v>
      </c>
      <c r="G110" s="32">
        <v>28</v>
      </c>
      <c r="H110" s="33">
        <f t="shared" si="12"/>
        <v>658</v>
      </c>
      <c r="I110" s="79" t="s">
        <v>49</v>
      </c>
      <c r="J110" s="99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24.75" customHeight="1">
      <c r="A111" s="36">
        <v>3</v>
      </c>
      <c r="B111" s="44" t="s">
        <v>45</v>
      </c>
      <c r="C111" s="32">
        <v>19</v>
      </c>
      <c r="D111" s="32" t="s">
        <v>26</v>
      </c>
      <c r="E111" s="30">
        <v>18</v>
      </c>
      <c r="F111" s="33">
        <f>E111*C111</f>
        <v>342</v>
      </c>
      <c r="G111" s="30">
        <v>16</v>
      </c>
      <c r="H111" s="33">
        <f t="shared" si="12"/>
        <v>304</v>
      </c>
      <c r="I111" s="22" t="s">
        <v>85</v>
      </c>
      <c r="J111" s="38"/>
      <c r="K111" s="20"/>
      <c r="L111" s="2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24.75" customHeight="1">
      <c r="A112" s="36">
        <v>4</v>
      </c>
      <c r="B112" s="44" t="s">
        <v>46</v>
      </c>
      <c r="C112" s="32">
        <v>5.2</v>
      </c>
      <c r="D112" s="32" t="s">
        <v>26</v>
      </c>
      <c r="E112" s="30">
        <v>25</v>
      </c>
      <c r="F112" s="33">
        <f>E112*C112</f>
        <v>130</v>
      </c>
      <c r="G112" s="30">
        <v>20</v>
      </c>
      <c r="H112" s="33">
        <f t="shared" si="12"/>
        <v>104</v>
      </c>
      <c r="I112" s="22" t="s">
        <v>90</v>
      </c>
      <c r="J112" s="21"/>
      <c r="K112" s="20"/>
      <c r="L112" s="2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24.75" customHeight="1">
      <c r="A113" s="36">
        <v>5</v>
      </c>
      <c r="B113" s="136" t="s">
        <v>167</v>
      </c>
      <c r="C113" s="32">
        <v>1</v>
      </c>
      <c r="D113" s="73" t="s">
        <v>28</v>
      </c>
      <c r="E113" s="135">
        <v>170</v>
      </c>
      <c r="F113" s="74">
        <f>E113*C113</f>
        <v>170</v>
      </c>
      <c r="G113" s="135">
        <v>300</v>
      </c>
      <c r="H113" s="74">
        <f t="shared" si="12"/>
        <v>300</v>
      </c>
      <c r="I113" s="111" t="s">
        <v>166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10" ht="24.75" customHeight="1">
      <c r="A114" s="36">
        <v>6</v>
      </c>
      <c r="B114" s="76" t="s">
        <v>35</v>
      </c>
      <c r="C114" s="32">
        <v>2.46</v>
      </c>
      <c r="D114" s="73" t="s">
        <v>27</v>
      </c>
      <c r="E114" s="78">
        <v>10</v>
      </c>
      <c r="F114" s="77">
        <f>C114*E114</f>
        <v>24.6</v>
      </c>
      <c r="G114" s="77">
        <v>15</v>
      </c>
      <c r="H114" s="104">
        <f t="shared" si="12"/>
        <v>36.9</v>
      </c>
      <c r="I114" s="106" t="s">
        <v>5</v>
      </c>
      <c r="J114" s="87"/>
    </row>
    <row r="115" spans="1:16" s="8" customFormat="1" ht="24.75" customHeight="1">
      <c r="A115" s="36">
        <v>7</v>
      </c>
      <c r="B115" s="72" t="s">
        <v>41</v>
      </c>
      <c r="C115" s="73">
        <v>5.2</v>
      </c>
      <c r="D115" s="73" t="s">
        <v>26</v>
      </c>
      <c r="E115" s="73">
        <v>18</v>
      </c>
      <c r="F115" s="74">
        <f>C115*E115</f>
        <v>93.60000000000001</v>
      </c>
      <c r="G115" s="73">
        <v>15</v>
      </c>
      <c r="H115" s="33">
        <f t="shared" si="12"/>
        <v>78</v>
      </c>
      <c r="I115" s="75" t="s">
        <v>87</v>
      </c>
      <c r="K115" s="87"/>
      <c r="L115" s="87"/>
      <c r="M115" s="87"/>
      <c r="N115" s="87"/>
      <c r="O115" s="87"/>
      <c r="P115" s="9"/>
    </row>
    <row r="116" spans="1:10" s="8" customFormat="1" ht="24.75" customHeight="1">
      <c r="A116" s="36">
        <v>8</v>
      </c>
      <c r="B116" s="84" t="s">
        <v>47</v>
      </c>
      <c r="C116" s="32">
        <v>2</v>
      </c>
      <c r="D116" s="83" t="s">
        <v>77</v>
      </c>
      <c r="E116" s="83">
        <v>0</v>
      </c>
      <c r="F116" s="85">
        <f>E116*C116</f>
        <v>0</v>
      </c>
      <c r="G116" s="83">
        <v>15</v>
      </c>
      <c r="H116" s="85">
        <f t="shared" si="12"/>
        <v>30</v>
      </c>
      <c r="I116" s="86" t="s">
        <v>48</v>
      </c>
      <c r="J116" s="15"/>
    </row>
    <row r="117" spans="1:12" s="9" customFormat="1" ht="24.75" customHeight="1">
      <c r="A117" s="36"/>
      <c r="B117" s="34" t="s">
        <v>30</v>
      </c>
      <c r="C117" s="36"/>
      <c r="D117" s="36"/>
      <c r="E117" s="36"/>
      <c r="F117" s="92">
        <f>SUM(F109:F116)</f>
        <v>1133.3</v>
      </c>
      <c r="G117" s="36"/>
      <c r="H117" s="92">
        <f>SUM(H109:H116)</f>
        <v>1640.9</v>
      </c>
      <c r="I117" s="23"/>
      <c r="J117" s="37"/>
      <c r="K117" s="20"/>
      <c r="L117" s="20"/>
    </row>
    <row r="118" spans="1:30" s="13" customFormat="1" ht="24.75" customHeight="1">
      <c r="A118" s="141" t="s">
        <v>156</v>
      </c>
      <c r="B118" s="142"/>
      <c r="C118" s="39"/>
      <c r="D118" s="39"/>
      <c r="E118" s="40"/>
      <c r="F118" s="39"/>
      <c r="G118" s="40"/>
      <c r="H118" s="39"/>
      <c r="I118" s="118"/>
      <c r="J118" s="37"/>
      <c r="K118" s="8"/>
      <c r="L118" s="8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s="13" customFormat="1" ht="48" customHeight="1">
      <c r="A119" s="36">
        <v>1</v>
      </c>
      <c r="B119" s="31" t="s">
        <v>33</v>
      </c>
      <c r="C119" s="32">
        <v>4.7</v>
      </c>
      <c r="D119" s="32" t="s">
        <v>26</v>
      </c>
      <c r="E119" s="32">
        <v>13</v>
      </c>
      <c r="F119" s="33">
        <f>E119*C119</f>
        <v>61.1</v>
      </c>
      <c r="G119" s="32">
        <v>25</v>
      </c>
      <c r="H119" s="33">
        <f aca="true" t="shared" si="13" ref="H119:H125">G119*C119</f>
        <v>117.5</v>
      </c>
      <c r="I119" s="79" t="s">
        <v>49</v>
      </c>
      <c r="J119" s="37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s="13" customFormat="1" ht="48" customHeight="1">
      <c r="A120" s="36">
        <v>2</v>
      </c>
      <c r="B120" s="31" t="s">
        <v>44</v>
      </c>
      <c r="C120" s="32">
        <v>21</v>
      </c>
      <c r="D120" s="32" t="s">
        <v>26</v>
      </c>
      <c r="E120" s="32">
        <v>13</v>
      </c>
      <c r="F120" s="33">
        <f>E120*C120</f>
        <v>273</v>
      </c>
      <c r="G120" s="32">
        <v>28</v>
      </c>
      <c r="H120" s="33">
        <f t="shared" si="13"/>
        <v>588</v>
      </c>
      <c r="I120" s="79" t="s">
        <v>49</v>
      </c>
      <c r="J120" s="99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24.75" customHeight="1">
      <c r="A121" s="36">
        <v>3</v>
      </c>
      <c r="B121" s="44" t="s">
        <v>45</v>
      </c>
      <c r="C121" s="32">
        <v>18</v>
      </c>
      <c r="D121" s="32" t="s">
        <v>26</v>
      </c>
      <c r="E121" s="30">
        <v>18</v>
      </c>
      <c r="F121" s="33">
        <f>E121*C121</f>
        <v>324</v>
      </c>
      <c r="G121" s="30">
        <v>16</v>
      </c>
      <c r="H121" s="33">
        <f t="shared" si="13"/>
        <v>288</v>
      </c>
      <c r="I121" s="22" t="s">
        <v>85</v>
      </c>
      <c r="J121" s="38"/>
      <c r="K121" s="20"/>
      <c r="L121" s="20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24.75" customHeight="1">
      <c r="A122" s="36">
        <v>4</v>
      </c>
      <c r="B122" s="44" t="s">
        <v>46</v>
      </c>
      <c r="C122" s="32">
        <v>4.7</v>
      </c>
      <c r="D122" s="32" t="s">
        <v>26</v>
      </c>
      <c r="E122" s="30">
        <v>25</v>
      </c>
      <c r="F122" s="33">
        <f>E122*C122</f>
        <v>117.5</v>
      </c>
      <c r="G122" s="30">
        <v>20</v>
      </c>
      <c r="H122" s="33">
        <f t="shared" si="13"/>
        <v>94</v>
      </c>
      <c r="I122" s="22" t="s">
        <v>90</v>
      </c>
      <c r="J122" s="21"/>
      <c r="K122" s="20"/>
      <c r="L122" s="20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10" ht="24.75" customHeight="1">
      <c r="A123" s="36">
        <v>5</v>
      </c>
      <c r="B123" s="76" t="s">
        <v>35</v>
      </c>
      <c r="C123" s="32">
        <v>0.76</v>
      </c>
      <c r="D123" s="73" t="s">
        <v>27</v>
      </c>
      <c r="E123" s="78">
        <v>10</v>
      </c>
      <c r="F123" s="77">
        <f>C123*E123</f>
        <v>7.6</v>
      </c>
      <c r="G123" s="77">
        <v>15</v>
      </c>
      <c r="H123" s="104">
        <f t="shared" si="13"/>
        <v>11.4</v>
      </c>
      <c r="I123" s="106" t="s">
        <v>5</v>
      </c>
      <c r="J123" s="87"/>
    </row>
    <row r="124" spans="1:16" s="8" customFormat="1" ht="24.75" customHeight="1">
      <c r="A124" s="36">
        <v>6</v>
      </c>
      <c r="B124" s="72" t="s">
        <v>41</v>
      </c>
      <c r="C124" s="73">
        <v>4.7</v>
      </c>
      <c r="D124" s="73" t="s">
        <v>26</v>
      </c>
      <c r="E124" s="73">
        <v>18</v>
      </c>
      <c r="F124" s="74">
        <f>C124*E124</f>
        <v>84.60000000000001</v>
      </c>
      <c r="G124" s="73">
        <v>15</v>
      </c>
      <c r="H124" s="33">
        <f t="shared" si="13"/>
        <v>70.5</v>
      </c>
      <c r="I124" s="75" t="s">
        <v>87</v>
      </c>
      <c r="K124" s="87"/>
      <c r="L124" s="87"/>
      <c r="M124" s="87"/>
      <c r="N124" s="87"/>
      <c r="O124" s="87"/>
      <c r="P124" s="9"/>
    </row>
    <row r="125" spans="1:10" s="8" customFormat="1" ht="24.75" customHeight="1">
      <c r="A125" s="36">
        <v>7</v>
      </c>
      <c r="B125" s="84" t="s">
        <v>47</v>
      </c>
      <c r="C125" s="32">
        <v>2</v>
      </c>
      <c r="D125" s="83" t="s">
        <v>77</v>
      </c>
      <c r="E125" s="83">
        <v>0</v>
      </c>
      <c r="F125" s="85">
        <f>E125*C125</f>
        <v>0</v>
      </c>
      <c r="G125" s="83">
        <v>15</v>
      </c>
      <c r="H125" s="85">
        <f t="shared" si="13"/>
        <v>30</v>
      </c>
      <c r="I125" s="86" t="s">
        <v>48</v>
      </c>
      <c r="J125" s="15"/>
    </row>
    <row r="126" spans="1:12" s="9" customFormat="1" ht="24.75" customHeight="1">
      <c r="A126" s="36"/>
      <c r="B126" s="34" t="s">
        <v>30</v>
      </c>
      <c r="C126" s="36"/>
      <c r="D126" s="36"/>
      <c r="E126" s="36"/>
      <c r="F126" s="92">
        <f>SUM(F119:F125)</f>
        <v>867.8000000000001</v>
      </c>
      <c r="G126" s="36"/>
      <c r="H126" s="92">
        <f>SUM(H119:H125)</f>
        <v>1199.4</v>
      </c>
      <c r="I126" s="23"/>
      <c r="J126" s="100"/>
      <c r="K126" s="20"/>
      <c r="L126" s="20"/>
    </row>
    <row r="127" spans="1:10" s="100" customFormat="1" ht="24.75" customHeight="1">
      <c r="A127" s="141" t="s">
        <v>157</v>
      </c>
      <c r="B127" s="142"/>
      <c r="C127" s="39"/>
      <c r="D127" s="39"/>
      <c r="E127" s="40"/>
      <c r="F127" s="39"/>
      <c r="G127" s="40"/>
      <c r="H127" s="39"/>
      <c r="I127" s="118"/>
      <c r="J127" s="27"/>
    </row>
    <row r="128" spans="1:10" s="21" customFormat="1" ht="24.75" customHeight="1">
      <c r="A128" s="30">
        <v>1</v>
      </c>
      <c r="B128" s="72" t="s">
        <v>80</v>
      </c>
      <c r="C128" s="73">
        <v>5.8</v>
      </c>
      <c r="D128" s="73" t="s">
        <v>26</v>
      </c>
      <c r="E128" s="73">
        <v>9</v>
      </c>
      <c r="F128" s="74">
        <f>E128*C128</f>
        <v>52.199999999999996</v>
      </c>
      <c r="G128" s="73">
        <v>12</v>
      </c>
      <c r="H128" s="74">
        <f>G128*C128</f>
        <v>69.6</v>
      </c>
      <c r="I128" s="75" t="s">
        <v>102</v>
      </c>
      <c r="J128" s="100"/>
    </row>
    <row r="129" spans="1:30" s="10" customFormat="1" ht="48" customHeight="1">
      <c r="A129" s="30">
        <v>2</v>
      </c>
      <c r="B129" s="31" t="s">
        <v>33</v>
      </c>
      <c r="C129" s="73">
        <v>5.8</v>
      </c>
      <c r="D129" s="32" t="s">
        <v>26</v>
      </c>
      <c r="E129" s="32">
        <v>13</v>
      </c>
      <c r="F129" s="33">
        <f>E129*C129</f>
        <v>75.39999999999999</v>
      </c>
      <c r="G129" s="32">
        <v>25</v>
      </c>
      <c r="H129" s="33">
        <f aca="true" t="shared" si="14" ref="H129:H135">G129*C129</f>
        <v>145</v>
      </c>
      <c r="I129" s="79" t="s">
        <v>49</v>
      </c>
      <c r="J129" s="37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13" customFormat="1" ht="48" customHeight="1">
      <c r="A130" s="30">
        <v>3</v>
      </c>
      <c r="B130" s="31" t="s">
        <v>44</v>
      </c>
      <c r="C130" s="32">
        <v>0</v>
      </c>
      <c r="D130" s="32" t="s">
        <v>26</v>
      </c>
      <c r="E130" s="32">
        <v>13</v>
      </c>
      <c r="F130" s="33">
        <f>E130*C130</f>
        <v>0</v>
      </c>
      <c r="G130" s="32">
        <v>28</v>
      </c>
      <c r="H130" s="33">
        <f t="shared" si="14"/>
        <v>0</v>
      </c>
      <c r="I130" s="79" t="s">
        <v>49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10" ht="24.75" customHeight="1">
      <c r="A131" s="30">
        <v>4</v>
      </c>
      <c r="B131" s="76" t="s">
        <v>35</v>
      </c>
      <c r="C131" s="32">
        <v>2.9</v>
      </c>
      <c r="D131" s="73" t="s">
        <v>27</v>
      </c>
      <c r="E131" s="78">
        <v>10</v>
      </c>
      <c r="F131" s="77">
        <f>C131*E131</f>
        <v>29</v>
      </c>
      <c r="G131" s="77">
        <v>15</v>
      </c>
      <c r="H131" s="104">
        <f t="shared" si="14"/>
        <v>43.5</v>
      </c>
      <c r="I131" s="106" t="s">
        <v>5</v>
      </c>
      <c r="J131" s="12"/>
    </row>
    <row r="132" spans="1:30" s="10" customFormat="1" ht="24.75" customHeight="1">
      <c r="A132" s="30">
        <v>5</v>
      </c>
      <c r="B132" s="44" t="s">
        <v>46</v>
      </c>
      <c r="C132" s="32">
        <v>7</v>
      </c>
      <c r="D132" s="32" t="s">
        <v>26</v>
      </c>
      <c r="E132" s="30">
        <v>25</v>
      </c>
      <c r="F132" s="33">
        <f>E132*C132</f>
        <v>175</v>
      </c>
      <c r="G132" s="30">
        <v>20</v>
      </c>
      <c r="H132" s="33">
        <f t="shared" si="14"/>
        <v>140</v>
      </c>
      <c r="I132" s="22" t="s">
        <v>88</v>
      </c>
      <c r="J132" s="8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10" s="8" customFormat="1" ht="24.75" customHeight="1">
      <c r="A133" s="30">
        <v>6</v>
      </c>
      <c r="B133" s="84" t="s">
        <v>47</v>
      </c>
      <c r="C133" s="32">
        <v>1</v>
      </c>
      <c r="D133" s="83" t="s">
        <v>77</v>
      </c>
      <c r="E133" s="83">
        <v>0</v>
      </c>
      <c r="F133" s="85">
        <f>E133*C133</f>
        <v>0</v>
      </c>
      <c r="G133" s="83">
        <v>15</v>
      </c>
      <c r="H133" s="85">
        <f t="shared" si="14"/>
        <v>15</v>
      </c>
      <c r="I133" s="86" t="s">
        <v>48</v>
      </c>
      <c r="J133" s="110"/>
    </row>
    <row r="134" spans="1:30" s="132" customFormat="1" ht="24.75" customHeight="1">
      <c r="A134" s="30">
        <v>7</v>
      </c>
      <c r="B134" s="72" t="s">
        <v>41</v>
      </c>
      <c r="C134" s="73">
        <v>5.8</v>
      </c>
      <c r="D134" s="73" t="s">
        <v>86</v>
      </c>
      <c r="E134" s="73">
        <v>18</v>
      </c>
      <c r="F134" s="74">
        <f>C134*E134</f>
        <v>104.39999999999999</v>
      </c>
      <c r="G134" s="73">
        <v>15</v>
      </c>
      <c r="H134" s="33">
        <f t="shared" si="14"/>
        <v>87</v>
      </c>
      <c r="I134" s="75" t="s">
        <v>87</v>
      </c>
      <c r="J134" s="38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</row>
    <row r="135" spans="1:9" s="8" customFormat="1" ht="63.75" customHeight="1">
      <c r="A135" s="30">
        <v>5</v>
      </c>
      <c r="B135" s="76" t="s">
        <v>174</v>
      </c>
      <c r="C135" s="77">
        <v>13.8</v>
      </c>
      <c r="D135" s="77" t="s">
        <v>26</v>
      </c>
      <c r="E135" s="77">
        <v>115</v>
      </c>
      <c r="F135" s="80">
        <f>E135*C135</f>
        <v>1587</v>
      </c>
      <c r="G135" s="77">
        <v>90</v>
      </c>
      <c r="H135" s="80">
        <f t="shared" si="14"/>
        <v>1242</v>
      </c>
      <c r="I135" s="98" t="s">
        <v>175</v>
      </c>
    </row>
    <row r="136" spans="1:10" s="8" customFormat="1" ht="24.75" customHeight="1">
      <c r="A136" s="30">
        <v>6</v>
      </c>
      <c r="B136" s="76" t="s">
        <v>39</v>
      </c>
      <c r="C136" s="36">
        <v>5.78</v>
      </c>
      <c r="D136" s="77" t="s">
        <v>26</v>
      </c>
      <c r="E136" s="77">
        <v>25</v>
      </c>
      <c r="F136" s="80">
        <f>E136*C136</f>
        <v>144.5</v>
      </c>
      <c r="G136" s="77">
        <v>20</v>
      </c>
      <c r="H136" s="80">
        <f>G136*C136</f>
        <v>115.60000000000001</v>
      </c>
      <c r="I136" s="93" t="s">
        <v>173</v>
      </c>
      <c r="J136" s="11"/>
    </row>
    <row r="137" spans="1:30" s="10" customFormat="1" ht="24.75" customHeight="1">
      <c r="A137" s="73"/>
      <c r="B137" s="44" t="s">
        <v>30</v>
      </c>
      <c r="C137" s="32"/>
      <c r="D137" s="32"/>
      <c r="E137" s="30"/>
      <c r="F137" s="33">
        <f>SUM(F128:F136)</f>
        <v>2167.5</v>
      </c>
      <c r="G137" s="30"/>
      <c r="H137" s="33">
        <f>SUM(H128:H136)</f>
        <v>1857.6999999999998</v>
      </c>
      <c r="I137" s="22"/>
      <c r="J137" s="48"/>
      <c r="K137" s="19"/>
      <c r="L137" s="19"/>
      <c r="M137" s="19"/>
      <c r="N137" s="19"/>
      <c r="O137" s="19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s="10" customFormat="1" ht="24.75" customHeight="1">
      <c r="A138" s="55" t="s">
        <v>158</v>
      </c>
      <c r="B138" s="56" t="s">
        <v>98</v>
      </c>
      <c r="C138" s="57"/>
      <c r="D138" s="57"/>
      <c r="E138" s="57"/>
      <c r="F138" s="53"/>
      <c r="G138" s="53"/>
      <c r="H138" s="53"/>
      <c r="I138" s="120"/>
      <c r="J138" s="11"/>
      <c r="K138" s="19"/>
      <c r="L138" s="19"/>
      <c r="M138" s="19"/>
      <c r="N138" s="19"/>
      <c r="O138" s="19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s="10" customFormat="1" ht="48" customHeight="1">
      <c r="A139" s="32">
        <v>1</v>
      </c>
      <c r="B139" s="90" t="s">
        <v>50</v>
      </c>
      <c r="C139" s="58">
        <v>130</v>
      </c>
      <c r="D139" s="32" t="s">
        <v>26</v>
      </c>
      <c r="E139" s="32">
        <v>45</v>
      </c>
      <c r="F139" s="33">
        <f>E139*C139</f>
        <v>5850</v>
      </c>
      <c r="G139" s="32">
        <v>30</v>
      </c>
      <c r="H139" s="33">
        <f>G139*C139</f>
        <v>3900</v>
      </c>
      <c r="I139" s="111" t="s">
        <v>185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s="10" customFormat="1" ht="24.75" customHeight="1">
      <c r="A140" s="32">
        <v>2</v>
      </c>
      <c r="B140" s="88" t="s">
        <v>109</v>
      </c>
      <c r="C140" s="58">
        <v>1</v>
      </c>
      <c r="D140" s="89" t="s">
        <v>51</v>
      </c>
      <c r="E140" s="77">
        <v>880</v>
      </c>
      <c r="F140" s="77">
        <f>C140*E140</f>
        <v>880</v>
      </c>
      <c r="G140" s="77">
        <v>700</v>
      </c>
      <c r="H140" s="77">
        <f>C140*G140</f>
        <v>700</v>
      </c>
      <c r="I140" s="88" t="s">
        <v>184</v>
      </c>
      <c r="J140" s="65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256" s="11" customFormat="1" ht="24.75" customHeight="1">
      <c r="A141" s="32">
        <v>3</v>
      </c>
      <c r="B141" s="88" t="s">
        <v>136</v>
      </c>
      <c r="C141" s="58">
        <v>1</v>
      </c>
      <c r="D141" s="89" t="s">
        <v>51</v>
      </c>
      <c r="E141" s="77">
        <v>240</v>
      </c>
      <c r="F141" s="77">
        <f>C141*E141</f>
        <v>240</v>
      </c>
      <c r="G141" s="77">
        <v>360</v>
      </c>
      <c r="H141" s="77">
        <f>C141*G141</f>
        <v>360</v>
      </c>
      <c r="I141" s="79" t="s">
        <v>110</v>
      </c>
      <c r="J141" s="48"/>
      <c r="K141" s="19"/>
      <c r="L141" s="19"/>
      <c r="M141" s="19"/>
      <c r="N141" s="19"/>
      <c r="O141" s="19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</row>
    <row r="142" spans="1:10" ht="24.75" customHeight="1">
      <c r="A142" s="32"/>
      <c r="B142" s="91" t="s">
        <v>30</v>
      </c>
      <c r="C142" s="102"/>
      <c r="D142" s="101"/>
      <c r="E142" s="103"/>
      <c r="F142" s="85">
        <f>SUM(F139:F141)</f>
        <v>6970</v>
      </c>
      <c r="G142" s="83"/>
      <c r="H142" s="85">
        <f>SUM(H139:H141)</f>
        <v>4960</v>
      </c>
      <c r="I142" s="86"/>
      <c r="J142" s="37"/>
    </row>
    <row r="143" spans="1:10" ht="24.75" customHeight="1">
      <c r="A143" s="47" t="s">
        <v>159</v>
      </c>
      <c r="B143" s="46" t="s">
        <v>52</v>
      </c>
      <c r="C143" s="188" t="s">
        <v>53</v>
      </c>
      <c r="D143" s="189"/>
      <c r="E143" s="190"/>
      <c r="F143" s="47">
        <f>F43+F57+F68+F76+F86+F96+F107+F117+F126+F137+F142</f>
        <v>22607.659999999996</v>
      </c>
      <c r="G143" s="45" t="s">
        <v>22</v>
      </c>
      <c r="H143" s="47">
        <f>H43+H57+H68+H76+H86+H96+H107+H117+H126+H137+H142</f>
        <v>21917.52</v>
      </c>
      <c r="I143" s="121" t="s">
        <v>52</v>
      </c>
      <c r="J143" s="37"/>
    </row>
    <row r="144" spans="1:10" ht="24.75" customHeight="1">
      <c r="A144" s="49" t="s">
        <v>160</v>
      </c>
      <c r="B144" s="50" t="s">
        <v>54</v>
      </c>
      <c r="C144" s="185" t="s">
        <v>55</v>
      </c>
      <c r="D144" s="186"/>
      <c r="E144" s="187"/>
      <c r="F144" s="182">
        <f>(H143+F143)*0.08</f>
        <v>3562.0143999999996</v>
      </c>
      <c r="G144" s="183"/>
      <c r="H144" s="184"/>
      <c r="I144" s="122" t="s">
        <v>105</v>
      </c>
      <c r="J144" s="37"/>
    </row>
    <row r="145" spans="1:10" ht="24.75" customHeight="1">
      <c r="A145" s="49" t="s">
        <v>161</v>
      </c>
      <c r="B145" s="50" t="s">
        <v>56</v>
      </c>
      <c r="C145" s="185" t="s">
        <v>57</v>
      </c>
      <c r="D145" s="186"/>
      <c r="E145" s="187"/>
      <c r="F145" s="182">
        <f>(F143+H143)*0.17</f>
        <v>7569.280599999999</v>
      </c>
      <c r="G145" s="183"/>
      <c r="H145" s="184"/>
      <c r="I145" s="123"/>
      <c r="J145" s="37"/>
    </row>
    <row r="146" spans="1:10" ht="24.75" customHeight="1">
      <c r="A146" s="51" t="s">
        <v>162</v>
      </c>
      <c r="B146" s="52" t="s">
        <v>58</v>
      </c>
      <c r="C146" s="53"/>
      <c r="D146" s="53"/>
      <c r="E146" s="53"/>
      <c r="F146" s="53"/>
      <c r="G146" s="53"/>
      <c r="H146" s="53"/>
      <c r="I146" s="120"/>
      <c r="J146" s="37"/>
    </row>
    <row r="147" spans="1:10" ht="24.75" customHeight="1">
      <c r="A147" s="36">
        <v>1</v>
      </c>
      <c r="B147" s="34" t="s">
        <v>89</v>
      </c>
      <c r="C147" s="36">
        <v>1</v>
      </c>
      <c r="D147" s="36" t="s">
        <v>28</v>
      </c>
      <c r="E147" s="36">
        <v>0</v>
      </c>
      <c r="F147" s="32">
        <f>E147*C147</f>
        <v>0</v>
      </c>
      <c r="G147" s="36">
        <f>(F143+H143)*0.015</f>
        <v>667.8776999999999</v>
      </c>
      <c r="H147" s="32">
        <f>G147*C147</f>
        <v>667.8776999999999</v>
      </c>
      <c r="I147" s="23" t="s">
        <v>93</v>
      </c>
      <c r="J147" s="67"/>
    </row>
    <row r="148" spans="1:11" ht="24.75" customHeight="1">
      <c r="A148" s="36">
        <v>2</v>
      </c>
      <c r="B148" s="34" t="s">
        <v>59</v>
      </c>
      <c r="C148" s="36">
        <v>1</v>
      </c>
      <c r="D148" s="36" t="s">
        <v>28</v>
      </c>
      <c r="E148" s="36">
        <v>0</v>
      </c>
      <c r="F148" s="32">
        <v>0</v>
      </c>
      <c r="G148" s="36">
        <f>(F143+H143)*0.01</f>
        <v>445.25179999999995</v>
      </c>
      <c r="H148" s="32">
        <f>G148*C148</f>
        <v>445.25179999999995</v>
      </c>
      <c r="I148" s="54" t="s">
        <v>92</v>
      </c>
      <c r="J148" s="37"/>
      <c r="K148" s="67"/>
    </row>
    <row r="149" spans="1:10" ht="36" customHeight="1">
      <c r="A149" s="36">
        <v>3</v>
      </c>
      <c r="B149" s="76" t="s">
        <v>60</v>
      </c>
      <c r="C149" s="77">
        <v>1</v>
      </c>
      <c r="D149" s="77" t="s">
        <v>28</v>
      </c>
      <c r="E149" s="77">
        <v>0</v>
      </c>
      <c r="F149" s="73">
        <f>E149*C149</f>
        <v>0</v>
      </c>
      <c r="G149" s="77">
        <v>350</v>
      </c>
      <c r="H149" s="73">
        <f>G149*C149</f>
        <v>350</v>
      </c>
      <c r="I149" s="81" t="s">
        <v>100</v>
      </c>
      <c r="J149" s="37"/>
    </row>
    <row r="150" spans="1:10" ht="24.75" customHeight="1">
      <c r="A150" s="36">
        <v>4</v>
      </c>
      <c r="B150" s="76" t="s">
        <v>61</v>
      </c>
      <c r="C150" s="77">
        <v>130</v>
      </c>
      <c r="D150" s="73" t="s">
        <v>26</v>
      </c>
      <c r="E150" s="77">
        <v>0</v>
      </c>
      <c r="F150" s="73">
        <f>E150*C150</f>
        <v>0</v>
      </c>
      <c r="G150" s="77">
        <v>30</v>
      </c>
      <c r="H150" s="73">
        <f>G150*C150</f>
        <v>3900</v>
      </c>
      <c r="I150" s="81" t="s">
        <v>0</v>
      </c>
      <c r="J150" s="70"/>
    </row>
    <row r="151" spans="1:256" ht="24.75" customHeight="1">
      <c r="A151" s="59" t="s">
        <v>163</v>
      </c>
      <c r="B151" s="60" t="s">
        <v>95</v>
      </c>
      <c r="C151" s="179"/>
      <c r="D151" s="180"/>
      <c r="E151" s="181"/>
      <c r="F151" s="182">
        <f>SUM(F143,H143,F144,F145,H147,H148,H149,H150)</f>
        <v>61019.60449999999</v>
      </c>
      <c r="G151" s="183"/>
      <c r="H151" s="184"/>
      <c r="I151" s="124"/>
      <c r="J151" s="70"/>
      <c r="K151" s="15"/>
      <c r="L151" s="15"/>
      <c r="M151" s="15"/>
      <c r="N151" s="15"/>
      <c r="O151" s="15"/>
      <c r="P151" s="15"/>
      <c r="Q151" s="15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</row>
    <row r="152" spans="1:256" ht="24.75" customHeight="1">
      <c r="A152" s="38" t="s">
        <v>62</v>
      </c>
      <c r="B152" s="61"/>
      <c r="C152" s="38"/>
      <c r="D152" s="38"/>
      <c r="E152" s="62"/>
      <c r="F152" s="62"/>
      <c r="G152" s="63"/>
      <c r="H152" s="62"/>
      <c r="I152" s="115" t="s">
        <v>63</v>
      </c>
      <c r="J152" s="70"/>
      <c r="K152" s="15"/>
      <c r="L152" s="15"/>
      <c r="M152" s="15"/>
      <c r="N152" s="15"/>
      <c r="O152" s="15"/>
      <c r="P152" s="15"/>
      <c r="Q152" s="15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</row>
    <row r="153" spans="1:256" ht="16.5" customHeight="1">
      <c r="A153" s="64" t="s">
        <v>64</v>
      </c>
      <c r="B153" s="201" t="s">
        <v>65</v>
      </c>
      <c r="C153" s="201"/>
      <c r="D153" s="201"/>
      <c r="E153" s="201"/>
      <c r="F153" s="201"/>
      <c r="G153" s="201"/>
      <c r="H153" s="201"/>
      <c r="I153" s="201"/>
      <c r="J153" s="70"/>
      <c r="K153" s="15"/>
      <c r="L153" s="15"/>
      <c r="M153" s="15"/>
      <c r="N153" s="15"/>
      <c r="O153" s="15"/>
      <c r="P153" s="15"/>
      <c r="Q153" s="15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</row>
    <row r="154" spans="1:256" ht="16.5" customHeight="1">
      <c r="A154" s="64" t="s">
        <v>64</v>
      </c>
      <c r="B154" s="195" t="s">
        <v>66</v>
      </c>
      <c r="C154" s="195"/>
      <c r="D154" s="195"/>
      <c r="E154" s="195"/>
      <c r="F154" s="195"/>
      <c r="G154" s="195"/>
      <c r="H154" s="195"/>
      <c r="I154" s="195"/>
      <c r="J154" s="70"/>
      <c r="K154" s="15"/>
      <c r="L154" s="15"/>
      <c r="M154" s="15"/>
      <c r="N154" s="15"/>
      <c r="O154" s="15"/>
      <c r="P154" s="15"/>
      <c r="Q154" s="15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256" ht="16.5" customHeight="1">
      <c r="A155" s="64" t="s">
        <v>64</v>
      </c>
      <c r="B155" s="195" t="s">
        <v>76</v>
      </c>
      <c r="C155" s="195"/>
      <c r="D155" s="195"/>
      <c r="E155" s="195"/>
      <c r="F155" s="195"/>
      <c r="G155" s="195"/>
      <c r="H155" s="195"/>
      <c r="I155" s="195"/>
      <c r="J155" s="70"/>
      <c r="K155" s="15"/>
      <c r="L155" s="15"/>
      <c r="M155" s="15"/>
      <c r="N155" s="15"/>
      <c r="O155" s="15"/>
      <c r="P155" s="15"/>
      <c r="Q155" s="15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</row>
    <row r="156" spans="1:256" ht="16.5" customHeight="1">
      <c r="A156" s="66" t="s">
        <v>64</v>
      </c>
      <c r="B156" s="196" t="s">
        <v>67</v>
      </c>
      <c r="C156" s="196"/>
      <c r="D156" s="196"/>
      <c r="E156" s="196"/>
      <c r="F156" s="196"/>
      <c r="G156" s="196"/>
      <c r="H156" s="196"/>
      <c r="I156" s="196"/>
      <c r="J156" s="70"/>
      <c r="K156" s="15"/>
      <c r="L156" s="15"/>
      <c r="M156" s="15"/>
      <c r="N156" s="15"/>
      <c r="O156" s="15"/>
      <c r="P156" s="15"/>
      <c r="Q156" s="15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</row>
    <row r="157" spans="1:256" ht="16.5" customHeight="1">
      <c r="A157" s="66" t="s">
        <v>64</v>
      </c>
      <c r="B157" s="196" t="s">
        <v>68</v>
      </c>
      <c r="C157" s="196"/>
      <c r="D157" s="196"/>
      <c r="E157" s="196"/>
      <c r="F157" s="196"/>
      <c r="G157" s="196"/>
      <c r="H157" s="196"/>
      <c r="I157" s="196"/>
      <c r="J157" s="70"/>
      <c r="K157" s="15"/>
      <c r="L157" s="15"/>
      <c r="M157" s="15"/>
      <c r="N157" s="15"/>
      <c r="O157" s="15"/>
      <c r="P157" s="15"/>
      <c r="Q157" s="15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</row>
    <row r="158" spans="1:256" ht="16.5" customHeight="1">
      <c r="A158" s="66" t="s">
        <v>64</v>
      </c>
      <c r="B158" s="196" t="s">
        <v>69</v>
      </c>
      <c r="C158" s="196"/>
      <c r="D158" s="196"/>
      <c r="E158" s="196"/>
      <c r="F158" s="196"/>
      <c r="G158" s="196"/>
      <c r="H158" s="196"/>
      <c r="I158" s="196"/>
      <c r="J158" s="70"/>
      <c r="K158" s="15"/>
      <c r="L158" s="15"/>
      <c r="M158" s="15"/>
      <c r="N158" s="15"/>
      <c r="O158" s="15"/>
      <c r="P158" s="15"/>
      <c r="Q158" s="15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</row>
    <row r="159" spans="1:256" ht="16.5" customHeight="1">
      <c r="A159" s="66" t="s">
        <v>64</v>
      </c>
      <c r="B159" s="196" t="s">
        <v>70</v>
      </c>
      <c r="C159" s="196"/>
      <c r="D159" s="196"/>
      <c r="E159" s="196"/>
      <c r="F159" s="196"/>
      <c r="G159" s="196"/>
      <c r="H159" s="196"/>
      <c r="I159" s="196"/>
      <c r="J159" s="70"/>
      <c r="K159" s="15"/>
      <c r="L159" s="15"/>
      <c r="M159" s="15"/>
      <c r="N159" s="15"/>
      <c r="O159" s="15"/>
      <c r="P159" s="15"/>
      <c r="Q159" s="15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256" ht="16.5" customHeight="1">
      <c r="A160" s="66" t="s">
        <v>64</v>
      </c>
      <c r="B160" s="196" t="s">
        <v>71</v>
      </c>
      <c r="C160" s="196"/>
      <c r="D160" s="196"/>
      <c r="E160" s="196"/>
      <c r="F160" s="196"/>
      <c r="G160" s="196"/>
      <c r="H160" s="196"/>
      <c r="I160" s="196"/>
      <c r="J160" s="37"/>
      <c r="K160" s="15"/>
      <c r="L160" s="15"/>
      <c r="M160" s="15"/>
      <c r="N160" s="15"/>
      <c r="O160" s="15"/>
      <c r="P160" s="15"/>
      <c r="Q160" s="15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</row>
    <row r="161" spans="1:10" ht="24.75" customHeight="1">
      <c r="A161" s="67"/>
      <c r="B161" s="197" t="s">
        <v>72</v>
      </c>
      <c r="C161" s="197"/>
      <c r="D161" s="67"/>
      <c r="E161" s="68"/>
      <c r="F161" s="68"/>
      <c r="G161" s="69"/>
      <c r="H161" s="68"/>
      <c r="I161" s="125" t="s">
        <v>73</v>
      </c>
      <c r="J161" s="37"/>
    </row>
    <row r="162" spans="1:10" ht="24.75" customHeight="1">
      <c r="A162" s="67"/>
      <c r="B162" s="65"/>
      <c r="C162" s="67"/>
      <c r="D162" s="67"/>
      <c r="E162" s="68"/>
      <c r="F162" s="68"/>
      <c r="G162" s="69"/>
      <c r="H162" s="68"/>
      <c r="I162" s="125"/>
      <c r="J162" s="37"/>
    </row>
    <row r="163" spans="1:10" ht="24.75" customHeight="1">
      <c r="A163" s="67"/>
      <c r="B163" s="197" t="s">
        <v>189</v>
      </c>
      <c r="C163" s="197"/>
      <c r="D163" s="197"/>
      <c r="E163" s="68"/>
      <c r="F163" s="68"/>
      <c r="G163" s="69"/>
      <c r="H163" s="197" t="s">
        <v>190</v>
      </c>
      <c r="I163" s="197"/>
      <c r="J163" s="37"/>
    </row>
    <row r="164" spans="1:10" ht="24.75" customHeight="1">
      <c r="A164" s="67"/>
      <c r="B164" s="65"/>
      <c r="C164" s="67"/>
      <c r="D164" s="67"/>
      <c r="E164" s="68"/>
      <c r="F164" s="68"/>
      <c r="G164" s="69"/>
      <c r="H164" s="68"/>
      <c r="I164" s="125"/>
      <c r="J164" s="37"/>
    </row>
  </sheetData>
  <sheetProtection/>
  <mergeCells count="53">
    <mergeCell ref="C16:C17"/>
    <mergeCell ref="D16:D17"/>
    <mergeCell ref="A18:I18"/>
    <mergeCell ref="B157:I157"/>
    <mergeCell ref="B158:I158"/>
    <mergeCell ref="B159:I159"/>
    <mergeCell ref="B153:I153"/>
    <mergeCell ref="B154:I154"/>
    <mergeCell ref="B160:I160"/>
    <mergeCell ref="B155:I155"/>
    <mergeCell ref="B156:I156"/>
    <mergeCell ref="H163:I163"/>
    <mergeCell ref="B161:C161"/>
    <mergeCell ref="B163:D163"/>
    <mergeCell ref="L36:M36"/>
    <mergeCell ref="L43:M43"/>
    <mergeCell ref="A87:B87"/>
    <mergeCell ref="A108:B108"/>
    <mergeCell ref="A69:B69"/>
    <mergeCell ref="A77:B77"/>
    <mergeCell ref="A44:B44"/>
    <mergeCell ref="A58:B58"/>
    <mergeCell ref="A97:B97"/>
    <mergeCell ref="B15:I15"/>
    <mergeCell ref="E16:F16"/>
    <mergeCell ref="C151:E151"/>
    <mergeCell ref="F151:H151"/>
    <mergeCell ref="C145:E145"/>
    <mergeCell ref="F145:H145"/>
    <mergeCell ref="A127:B127"/>
    <mergeCell ref="C143:E143"/>
    <mergeCell ref="C144:E144"/>
    <mergeCell ref="F144:H144"/>
    <mergeCell ref="B7:I7"/>
    <mergeCell ref="B8:I8"/>
    <mergeCell ref="A16:A17"/>
    <mergeCell ref="B16:B17"/>
    <mergeCell ref="B9:I9"/>
    <mergeCell ref="B10:I10"/>
    <mergeCell ref="B11:I11"/>
    <mergeCell ref="B12:I12"/>
    <mergeCell ref="B13:I13"/>
    <mergeCell ref="B14:I14"/>
    <mergeCell ref="L35:M35"/>
    <mergeCell ref="A118:B118"/>
    <mergeCell ref="A1:I1"/>
    <mergeCell ref="A2:I2"/>
    <mergeCell ref="A3:I3"/>
    <mergeCell ref="A4:I4"/>
    <mergeCell ref="G16:H16"/>
    <mergeCell ref="I16:I17"/>
    <mergeCell ref="A5:I5"/>
    <mergeCell ref="B6:I6"/>
  </mergeCells>
  <printOptions horizontalCentered="1" verticalCentered="1"/>
  <pageMargins left="0.2" right="0.1968503937007874" top="0.1968503937007874" bottom="0.1968503937007874" header="0.1968503937007874" footer="0.1181102362204724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zhuoyue</cp:lastModifiedBy>
  <cp:lastPrinted>2013-07-28T03:14:29Z</cp:lastPrinted>
  <dcterms:created xsi:type="dcterms:W3CDTF">2006-09-24T05:52:42Z</dcterms:created>
  <dcterms:modified xsi:type="dcterms:W3CDTF">2013-08-09T05:42:08Z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